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3"/>
  </bookViews>
  <sheets>
    <sheet name="Прил 1" sheetId="1" r:id="rId1"/>
    <sheet name="прил2" sheetId="3" r:id="rId2"/>
    <sheet name="прил 3" sheetId="4" r:id="rId3"/>
    <sheet name="прил 4" sheetId="5" r:id="rId4"/>
  </sheets>
  <definedNames>
    <definedName name="_xlnm.Print_Area" localSheetId="1">прил2!$A$1:$F$81</definedName>
  </definedNames>
  <calcPr calcId="162913"/>
</workbook>
</file>

<file path=xl/calcChain.xml><?xml version="1.0" encoding="utf-8"?>
<calcChain xmlns="http://schemas.openxmlformats.org/spreadsheetml/2006/main">
  <c r="F18" i="5" l="1"/>
  <c r="E43" i="5"/>
  <c r="E44" i="5"/>
  <c r="F44" i="5"/>
  <c r="F43" i="5" s="1"/>
  <c r="E19" i="4" l="1"/>
  <c r="D44" i="4"/>
  <c r="E45" i="4"/>
  <c r="E44" i="4" s="1"/>
  <c r="D45" i="4"/>
  <c r="F79" i="3" l="1"/>
  <c r="F78" i="3" s="1"/>
  <c r="F77" i="3" s="1"/>
  <c r="F76" i="3" s="1"/>
  <c r="F75" i="3" s="1"/>
  <c r="F74" i="3" s="1"/>
  <c r="F61" i="3" l="1"/>
  <c r="F27" i="3" l="1"/>
  <c r="D30" i="1" l="1"/>
  <c r="D26" i="1"/>
  <c r="D20" i="1"/>
  <c r="D19" i="1" s="1"/>
  <c r="D55" i="4" l="1"/>
  <c r="E54" i="5" s="1"/>
  <c r="D57" i="4"/>
  <c r="E56" i="5" s="1"/>
  <c r="D21" i="4"/>
  <c r="E20" i="5" s="1"/>
  <c r="D20" i="4"/>
  <c r="E19" i="5" s="1"/>
  <c r="D22" i="4"/>
  <c r="E21" i="5" s="1"/>
  <c r="D23" i="4"/>
  <c r="E22" i="5" s="1"/>
  <c r="D25" i="4"/>
  <c r="E24" i="5" s="1"/>
  <c r="D27" i="4"/>
  <c r="D35" i="4" l="1"/>
  <c r="E34" i="5" s="1"/>
  <c r="D37" i="4"/>
  <c r="E36" i="5" s="1"/>
  <c r="D52" i="4"/>
  <c r="E51" i="5" s="1"/>
  <c r="F62" i="3" l="1"/>
  <c r="D36" i="4" l="1"/>
  <c r="E35" i="5" s="1"/>
  <c r="E66" i="3" l="1"/>
  <c r="F66" i="3"/>
  <c r="E35" i="4" l="1"/>
  <c r="F34" i="5" s="1"/>
  <c r="C35" i="4"/>
  <c r="B35" i="4"/>
  <c r="A35" i="4"/>
  <c r="D28" i="4" l="1"/>
  <c r="D29" i="4"/>
  <c r="E28" i="5" s="1"/>
  <c r="E27" i="5" s="1"/>
  <c r="F46" i="3" l="1"/>
  <c r="F45" i="3" s="1"/>
  <c r="F44" i="3" s="1"/>
  <c r="F43" i="3" s="1"/>
  <c r="F42" i="3" s="1"/>
  <c r="F41" i="3" s="1"/>
  <c r="D18" i="4" l="1"/>
  <c r="E17" i="5" l="1"/>
  <c r="E16" i="5" s="1"/>
  <c r="E18" i="5"/>
  <c r="E23" i="4"/>
  <c r="F22" i="5" s="1"/>
  <c r="F21" i="5" s="1"/>
  <c r="F20" i="5" s="1"/>
  <c r="F19" i="5" s="1"/>
  <c r="E22" i="4" l="1"/>
  <c r="E21" i="4" s="1"/>
  <c r="E20" i="4" s="1"/>
  <c r="F72" i="3" l="1"/>
  <c r="E72" i="3"/>
  <c r="E20" i="3"/>
  <c r="D38" i="5" l="1"/>
  <c r="D40" i="5" s="1"/>
  <c r="D42" i="5" s="1"/>
  <c r="C32" i="5"/>
  <c r="F15" i="5"/>
  <c r="D31" i="4"/>
  <c r="E30" i="5" s="1"/>
  <c r="E29" i="5" s="1"/>
  <c r="D32" i="4"/>
  <c r="E31" i="5" s="1"/>
  <c r="C39" i="4"/>
  <c r="C41" i="4" s="1"/>
  <c r="C43" i="4" s="1"/>
  <c r="E39" i="4"/>
  <c r="F38" i="5" s="1"/>
  <c r="E41" i="4"/>
  <c r="F40" i="5" s="1"/>
  <c r="E42" i="4"/>
  <c r="F41" i="5" s="1"/>
  <c r="D39" i="4"/>
  <c r="E38" i="5" s="1"/>
  <c r="D41" i="4"/>
  <c r="E40" i="5" s="1"/>
  <c r="D42" i="4"/>
  <c r="E41" i="5" s="1"/>
  <c r="D43" i="4"/>
  <c r="E42" i="5" s="1"/>
  <c r="B39" i="4"/>
  <c r="C38" i="5" s="1"/>
  <c r="B40" i="4"/>
  <c r="C39" i="5" s="1"/>
  <c r="B41" i="4"/>
  <c r="C40" i="5" s="1"/>
  <c r="B42" i="4"/>
  <c r="C41" i="5" s="1"/>
  <c r="B43" i="4"/>
  <c r="C42" i="5" s="1"/>
  <c r="A39" i="4"/>
  <c r="A38" i="5" s="1"/>
  <c r="A40" i="4"/>
  <c r="A39" i="5" s="1"/>
  <c r="A41" i="4"/>
  <c r="A40" i="5" s="1"/>
  <c r="A42" i="4"/>
  <c r="A41" i="5" s="1"/>
  <c r="A43" i="4"/>
  <c r="A42" i="5" s="1"/>
  <c r="B38" i="4"/>
  <c r="C37" i="5" s="1"/>
  <c r="A38" i="4"/>
  <c r="A37" i="5" s="1"/>
  <c r="E34" i="4"/>
  <c r="D34" i="4"/>
  <c r="E33" i="5" s="1"/>
  <c r="E33" i="4"/>
  <c r="F32" i="5" s="1"/>
  <c r="D33" i="4"/>
  <c r="E32" i="5" s="1"/>
  <c r="C33" i="4"/>
  <c r="B33" i="4"/>
  <c r="A33" i="4"/>
  <c r="A32" i="5" s="1"/>
  <c r="C27" i="4"/>
  <c r="E27" i="4"/>
  <c r="F26" i="5" s="1"/>
  <c r="E26" i="5"/>
  <c r="B27" i="4"/>
  <c r="C26" i="5" s="1"/>
  <c r="A26" i="4"/>
  <c r="A25" i="5" s="1"/>
  <c r="D49" i="4"/>
  <c r="E48" i="5" s="1"/>
  <c r="D51" i="4"/>
  <c r="E50" i="5" s="1"/>
  <c r="E32" i="4" l="1"/>
  <c r="E45" i="5"/>
  <c r="E43" i="4"/>
  <c r="F42" i="5" s="1"/>
  <c r="E70" i="3"/>
  <c r="D40" i="4" s="1"/>
  <c r="E39" i="5" s="1"/>
  <c r="F70" i="3"/>
  <c r="E40" i="4" s="1"/>
  <c r="F39" i="5" s="1"/>
  <c r="F68" i="3"/>
  <c r="E68" i="3"/>
  <c r="D38" i="4" s="1"/>
  <c r="E37" i="5" s="1"/>
  <c r="F60" i="3" l="1"/>
  <c r="E38" i="4"/>
  <c r="F37" i="5" s="1"/>
  <c r="D30" i="4"/>
  <c r="C53" i="3"/>
  <c r="B26" i="4" s="1"/>
  <c r="C25" i="5" s="1"/>
  <c r="A54" i="3"/>
  <c r="A27" i="4" s="1"/>
  <c r="A26" i="5" s="1"/>
  <c r="F53" i="3"/>
  <c r="E26" i="4" s="1"/>
  <c r="F25" i="5" s="1"/>
  <c r="E53" i="3"/>
  <c r="E51" i="3" l="1"/>
  <c r="E50" i="3" s="1"/>
  <c r="E49" i="3" s="1"/>
  <c r="E48" i="3" s="1"/>
  <c r="D26" i="4"/>
  <c r="D24" i="4" l="1"/>
  <c r="E25" i="5"/>
  <c r="E23" i="5" s="1"/>
  <c r="E57" i="4"/>
  <c r="F56" i="5" s="1"/>
  <c r="E56" i="4"/>
  <c r="F55" i="5" s="1"/>
  <c r="E54" i="4"/>
  <c r="F53" i="5" s="1"/>
  <c r="F52" i="5" s="1"/>
  <c r="E51" i="4"/>
  <c r="F50" i="5" s="1"/>
  <c r="E50" i="4"/>
  <c r="F49" i="5" s="1"/>
  <c r="E48" i="4"/>
  <c r="F47" i="5" s="1"/>
  <c r="F46" i="5" s="1"/>
  <c r="E37" i="4"/>
  <c r="F36" i="5" s="1"/>
  <c r="F35" i="5" s="1"/>
  <c r="E29" i="4"/>
  <c r="E28" i="4" s="1"/>
  <c r="F23" i="3"/>
  <c r="F22" i="3" s="1"/>
  <c r="F21" i="3" s="1"/>
  <c r="F31" i="3"/>
  <c r="F26" i="3" s="1"/>
  <c r="F25" i="3" s="1"/>
  <c r="F20" i="3" s="1"/>
  <c r="F19" i="3" s="1"/>
  <c r="F38" i="3"/>
  <c r="F37" i="3" s="1"/>
  <c r="F36" i="3" s="1"/>
  <c r="F35" i="3" s="1"/>
  <c r="F55" i="3"/>
  <c r="E52" i="4" l="1"/>
  <c r="F51" i="5" s="1"/>
  <c r="F48" i="5" s="1"/>
  <c r="E25" i="4"/>
  <c r="E24" i="4" s="1"/>
  <c r="F52" i="3"/>
  <c r="F51" i="3" s="1"/>
  <c r="F50" i="3" s="1"/>
  <c r="F49" i="3" s="1"/>
  <c r="F48" i="3" s="1"/>
  <c r="E47" i="4"/>
  <c r="E53" i="4"/>
  <c r="E36" i="4"/>
  <c r="E31" i="4" s="1"/>
  <c r="F54" i="5"/>
  <c r="F28" i="5"/>
  <c r="F27" i="5" s="1"/>
  <c r="F33" i="5"/>
  <c r="F31" i="5" s="1"/>
  <c r="F30" i="5" s="1"/>
  <c r="E55" i="4"/>
  <c r="F45" i="5" l="1"/>
  <c r="E49" i="4"/>
  <c r="E46" i="4" s="1"/>
  <c r="F24" i="5"/>
  <c r="F23" i="5" s="1"/>
  <c r="E30" i="4"/>
  <c r="F29" i="5"/>
  <c r="F59" i="3"/>
  <c r="F58" i="3" s="1"/>
  <c r="F57" i="3" l="1"/>
  <c r="F17" i="5"/>
  <c r="F16" i="5" s="1"/>
  <c r="E18" i="4"/>
</calcChain>
</file>

<file path=xl/sharedStrings.xml><?xml version="1.0" encoding="utf-8"?>
<sst xmlns="http://schemas.openxmlformats.org/spreadsheetml/2006/main" count="456" uniqueCount="190">
  <si>
    <t>Код вида, подвида доходов бюджета</t>
  </si>
  <si>
    <t xml:space="preserve">Наименование </t>
  </si>
  <si>
    <t>Сумма</t>
  </si>
  <si>
    <t>ВСЕГО</t>
  </si>
  <si>
    <t>1 00 00000 00 0000 000</t>
  </si>
  <si>
    <t>1 01 00000 00 0000 000</t>
  </si>
  <si>
    <t>НАЛОГИ НА ПРИБЫЛЬ, ДОХОДЫ</t>
  </si>
  <si>
    <t>1 06 00000 00 0000 000</t>
  </si>
  <si>
    <t>НАЛОГИ НА ИМУЩЕСТВО</t>
  </si>
  <si>
    <t xml:space="preserve"> 1 08 00000 00 0000 110</t>
  </si>
  <si>
    <t>ГОСУДАРСТВЕННАЯ ПОШЛИНА</t>
  </si>
  <si>
    <t>2 00 00000 00 0000 000</t>
  </si>
  <si>
    <t>муниципального района Янаульский район</t>
  </si>
  <si>
    <t>Поступление доходов</t>
  </si>
  <si>
    <t>(тыс.руб.)</t>
  </si>
  <si>
    <t>Секретарь Совета</t>
  </si>
  <si>
    <t>Наименование</t>
  </si>
  <si>
    <t>Раздел Подраздел</t>
  </si>
  <si>
    <t>Целевая статья</t>
  </si>
  <si>
    <t>Вид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</si>
  <si>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</si>
  <si>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</si>
  <si>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</si>
  <si>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99 0 00 00000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</si>
  <si>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</si>
  <si>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</si>
  <si>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местного самоуправления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</si>
  <si>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</si>
  <si>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</si>
  <si>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</si>
  <si>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</si>
  <si>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</si>
  <si>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</si>
  <si>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</si>
  <si>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</si>
  <si>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НАЦИОНАЛЬНАЯ ЭКОНОМИКА</t>
  </si>
  <si>
    <t>Дорожное хозяйство</t>
  </si>
  <si>
    <t> 30 0 00   00000</t>
  </si>
  <si>
    <t>Подпрограмма  «Дорожное хозяйство»</t>
  </si>
  <si>
    <t>30 1 00 00000</t>
  </si>
  <si>
    <t>Основное мероприятие «Содержание и ремонт дорог в населенных пунктах»</t>
  </si>
  <si>
    <t>30 1 01 00000</t>
  </si>
  <si>
    <t>30 1 01 74040</t>
  </si>
  <si>
    <t>ЖИЛИЩНО-КОММУНАЛЬНОЕ ХОЗЯЙСТВО</t>
  </si>
  <si>
    <t>Благоустройство</t>
  </si>
  <si>
    <t>Подпрограмма «Благоустройство территорий населенных пунктов»</t>
  </si>
  <si>
    <t>30 2 00 00000</t>
  </si>
  <si>
    <t>Основное мероприятие «Благоустройство территорий населенных пунктов»</t>
  </si>
  <si>
    <t>30 2 02 00000</t>
  </si>
  <si>
    <t xml:space="preserve"> Мероприятия по благоустройству территорий населенных пунктов</t>
  </si>
  <si>
    <t>30 2 02 06050</t>
  </si>
  <si>
    <t>Закупка товаров, работ и услуг для государственных (муниципальных) нужд</t>
  </si>
  <si>
    <t>30 2 02 74040</t>
  </si>
  <si>
    <t>30 0 00 00000</t>
  </si>
  <si>
    <t>Подпрограмма «Дорожное хозяйство»</t>
  </si>
  <si>
    <t>Основное мероприятие «Благоустройство территорий населенных пунктов</t>
  </si>
  <si>
    <t>Мероприятия по благоустройству территорий населенных пунктов</t>
  </si>
  <si>
    <t>группам видов расходов классификации расходов бюджетов</t>
  </si>
  <si>
    <t>целевым статьям(муниципальным программам и непрограммным направлениям деятельности),</t>
  </si>
  <si>
    <t>Ведомство</t>
  </si>
  <si>
    <t>30 0 00 00000</t>
  </si>
  <si>
    <t>направлениям деятельности),группам видов расходов классификации расходов бюджетов</t>
  </si>
  <si>
    <t xml:space="preserve">по целевым статьям(муниципальным программам муниципального района и непрограммным </t>
  </si>
  <si>
    <t>Глава сельского поселения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</si>
  <si>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</si>
  <si>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</si>
  <si>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</si>
  <si>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</si>
  <si>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</si>
  <si>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</si>
  <si>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</si>
  <si>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</si>
  <si>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</si>
  <si>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</si>
  <si>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Мероприятия по благоустройству территорий населенных пунктов,коммунальному хозяйству,обеспечению мер пожарной безопасности и осуществлению  дорожной деятельностью в границах  сельских поселений</t>
  </si>
  <si>
    <t>Изменения</t>
  </si>
  <si>
    <t>Сумма с учетом изменений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</si>
  <si>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</si>
  <si>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791 2 02 40014 10 0000 150</t>
  </si>
  <si>
    <t>791 2 02 49999 10 7247 150</t>
  </si>
  <si>
    <t>30 1 01 03150</t>
  </si>
  <si>
    <t>30 2 02 S2471</t>
  </si>
  <si>
    <t>Реализация проектов развития общественной инфраструктуры, основанных на местных инициативах, за счет средств бюджетов</t>
  </si>
  <si>
    <t>30 2 02 S2472</t>
  </si>
  <si>
    <t>Реализация проектов развития общественной инфраструктуры, основанных на местных инициативах, за счет средств поступивших от физических лиц</t>
  </si>
  <si>
    <t>30 2 02 S2473</t>
  </si>
  <si>
    <t>Реализация проектов развития общественной инфраструктуры, основанных на местных инициативах, за счет средств поступивших от юридических лиц</t>
  </si>
  <si>
    <t>Приложение №1 к решению</t>
  </si>
  <si>
    <t>Приложение №2 к решению</t>
  </si>
  <si>
    <t>Приложение №3 к решению</t>
  </si>
  <si>
    <t>Приложение №4 к решению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</si>
  <si>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</si>
  <si>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</si>
  <si>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</si>
  <si>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НАЦИОНАЛЬНАЯ БЕЗОПАСНОСТЬ И ПРАВООХРАНИТЕЛЬНАЯ ДЕЯТЕЛЬНОСТЬ</t>
  </si>
  <si>
    <t>0300</t>
  </si>
  <si>
    <t>0310</t>
  </si>
  <si>
    <t>Подпрограмма  «Обеспечение пожарной безопасности»</t>
  </si>
  <si>
    <t> 30 3 00   00000</t>
  </si>
  <si>
    <t>Основное мероприятие "Обеспечение пожарной безопасности на территории сельского поселения"</t>
  </si>
  <si>
    <t> 30 3 03   00000</t>
  </si>
  <si>
    <t> 30 3 03   74040</t>
  </si>
  <si>
    <t>30 3 03 74040</t>
  </si>
  <si>
    <t>30 3 00 00000</t>
  </si>
  <si>
    <t>30 3 03 00000</t>
  </si>
  <si>
    <t>+100,0</t>
  </si>
  <si>
    <t>НАЛОГОВЫЕ И НЕНАЛОГОВЫЕ ДОХОДЫ</t>
  </si>
  <si>
    <t>района Янаульский район Республики Башкортостан на 2021  год по разделам,подразделам,</t>
  </si>
  <si>
    <t>49 0 00 00000</t>
  </si>
  <si>
    <t>49 0 00 02030</t>
  </si>
  <si>
    <t>49 0 00 02040</t>
  </si>
  <si>
    <t>49 0 00 51180</t>
  </si>
  <si>
    <t>49 0 00 02040</t>
  </si>
  <si>
    <t>49 0 00 07500</t>
  </si>
  <si>
    <t>С учетом изменений 2021 год</t>
  </si>
  <si>
    <t>района Янаульский район Республики Башкортостан на 2021 год</t>
  </si>
  <si>
    <t>Республики  Башкортостан на 2021 год и  на плановый</t>
  </si>
  <si>
    <t>период 2022 и 2023 годов"</t>
  </si>
  <si>
    <t xml:space="preserve">муниципального района Янаульский район Республики Башкортостан на 2021 год </t>
  </si>
  <si>
    <t>Республики  Башкортостан на 2021год и  на плановый</t>
  </si>
  <si>
    <t>+7,2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</si>
  <si>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</si>
  <si>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+801,9</t>
  </si>
  <si>
    <t>Янаульский район Республики Башкортостан на 2021 год</t>
  </si>
  <si>
    <t>1 17 00 000 00 0000 000</t>
  </si>
  <si>
    <t>ПРОЧИЕ НЕНАЛОГОВЫЕ ДОХОДЫ</t>
  </si>
  <si>
    <t>791 1 17 15030 10 1001 150</t>
  </si>
  <si>
    <t>Инициативные платежи, зачисляемые в бюджеты сельских поселений (от физических лиц при реализации проектов развития общественной инфраструктуры, основанных на местных инициативах)</t>
  </si>
  <si>
    <t>791 1 17 15030 10 2001 150</t>
  </si>
  <si>
    <t>Инициативные платежи, зачисляемые в бюджеты сельских поселений (от индивидуальных предпринимателей, юридических лиц при реализации проектов развития общественной инфраструктуры, основанных на местных инициативах)</t>
  </si>
  <si>
    <t>791 2 02 35118 10 0000 150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</si>
  <si>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</si>
  <si>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 (проекты развития общественной инфраструктуры, основанные на местных инициативах)</t>
  </si>
  <si>
    <t>Защита населения и территории от чрезвычайных ситуаций природного и техногенного характера,пожарная безопасность</t>
  </si>
  <si>
    <t>О внесении изменений в решение</t>
  </si>
  <si>
    <t xml:space="preserve">О внесении изменений в решение 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</si>
  <si>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</si>
  <si>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</si>
  <si>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</si>
  <si>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</si>
  <si>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Совета сельского поселения Воядинский сельсовет</t>
  </si>
  <si>
    <t>Республики  Башкортостан от 01 сентября 2021 г.№129/21</t>
  </si>
  <si>
    <t xml:space="preserve">"О бюджете сельского поселения Воядинский сельсовет </t>
  </si>
  <si>
    <t>в бюджет сельского поселения Воядинский сельсовет муниципального района</t>
  </si>
  <si>
    <t>+1808,6</t>
  </si>
  <si>
    <t>+279,5</t>
  </si>
  <si>
    <t>+119,5</t>
  </si>
  <si>
    <t>+160,0</t>
  </si>
  <si>
    <t>+80,0</t>
  </si>
  <si>
    <t> 1 11 00000 00 0000 000</t>
  </si>
  <si>
    <t>ДОХОДЫ ОТ ИСПОЛЬЗОВАНИЯ ИМУЩЕСТВА, НАХОДЯЩЕГОСЯ В ГОСУДАРСТВЕННОЙ И МУНИЦИПАЛЬНОЙ СОБСТВЕННОСТИ</t>
  </si>
  <si>
    <t>30,0</t>
  </si>
  <si>
    <t>+1529,1</t>
  </si>
  <si>
    <t>-0,5</t>
  </si>
  <si>
    <t>+1009,6</t>
  </si>
  <si>
    <t>+520,0</t>
  </si>
  <si>
    <t>Г.З.Яхина</t>
  </si>
  <si>
    <t xml:space="preserve">Распределение бюджетных ассигнований сельского поселения Воядинский сельсовет муниципального </t>
  </si>
  <si>
    <t>Муниципальная программа «Совершенствование деятельности органов местного самоуправления сельского поселения Воядинский сельсовет муниципального района Янаульский район Республики Башкортостан на 2021-2023 годы»</t>
  </si>
  <si>
    <t>Муниципальная программа «Совершенствование деятельности органов местного самоуправления сельского поселения Воядинскийсельсовет муниципального района Янаульский район Республики Башкортостан на 2021-2023 годы»</t>
  </si>
  <si>
    <t>Муниципальная программа «Благоустройство населенных пунктов сельского поселения Воядинский сельсовет муниципального района Янаульский район Республики Башкортостан на 2021-2023 годы»</t>
  </si>
  <si>
    <t>-24,9</t>
  </si>
  <si>
    <t>-300,0</t>
  </si>
  <si>
    <t>+897,2</t>
  </si>
  <si>
    <t>+597,2</t>
  </si>
  <si>
    <t>+639,5</t>
  </si>
  <si>
    <t>+150,0</t>
  </si>
  <si>
    <t>+10,0</t>
  </si>
  <si>
    <t>+92,7</t>
  </si>
  <si>
    <t>+109,9</t>
  </si>
  <si>
    <t>+1059,4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</si>
  <si>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</si>
  <si>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</si>
  <si>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</si>
  <si>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</si>
  <si>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«Благоустройство населенных пунктов сельского поселения Асавдыбашский сельсовет муниципального района Янаульский район Республики Башкортостан на 2021-2023 годы»</t>
  </si>
  <si>
    <t>Подпрограмма  «Охрана окружающей среды»</t>
  </si>
  <si>
    <t>30 6 00 00000</t>
  </si>
  <si>
    <t>Основное мероприятие «Мероприятия по охране окружающей среды»</t>
  </si>
  <si>
    <t>30 6 06 00000</t>
  </si>
  <si>
    <t>30 6 06 74040</t>
  </si>
  <si>
    <t>+50,0</t>
  </si>
  <si>
    <t xml:space="preserve">"О бюджете сельского поселения  Воядинский сельсовет </t>
  </si>
  <si>
    <t>Республики  Башкортостан от 01 сентября 2021г.№129/21</t>
  </si>
  <si>
    <t>Муниципальная программа "Благоустройство населенных пунктов сельского поселения Воядинский сельсовет муниципального района Янаульский район Республики Башкортостан на 2021-2023 годы"</t>
  </si>
  <si>
    <t xml:space="preserve">Ведомственная структура расходов бюджета сельского поселения Воядинский сельсовет  </t>
  </si>
  <si>
    <t>Администрация сельского поселения Воядинский сельсовет муниципального района Янаульский район Республики Башкортостан</t>
  </si>
  <si>
    <t>+27,4</t>
  </si>
  <si>
    <t>+2,5</t>
  </si>
  <si>
    <t>+2,0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</si>
</sst>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/>
    <xf numFmtId="164" fontId="2" fillId="2" borderId="6" xfId="0" applyNumberFormat="1" applyFont="1" applyFill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8" fillId="2" borderId="6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164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/>
    </xf>
    <xf numFmtId="0" fontId="0" fillId="0" borderId="0" xfId="0" applyAlignment="1">
      <alignment horizontal="right"/>
    </xf>
    <xf numFmtId="49" fontId="3" fillId="2" borderId="6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 wrapText="1"/>
    </xf>
    <xf numFmtId="0" fontId="2" fillId="2" borderId="6" xfId="0" applyFont="1" applyFill="1" applyBorder="1"/>
    <xf numFmtId="0" fontId="2" fillId="2" borderId="6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7" fillId="0" borderId="0" xfId="0" applyFont="1"/>
    <xf numFmtId="0" fontId="7" fillId="0" borderId="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5" xfId="0" applyFont="1" applyBorder="1" applyAlignment="1">
      <alignment horizontal="justify" vertical="top" wrapText="1"/>
    </xf>
    <xf numFmtId="49" fontId="7" fillId="0" borderId="6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right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vertical="top" wrapText="1"/>
    </xf>
    <xf numFmtId="0" fontId="7" fillId="0" borderId="7" xfId="0" quotePrefix="1" applyFont="1" applyBorder="1" applyAlignment="1">
      <alignment horizontal="justify" vertical="top" wrapText="1"/>
    </xf>
    <xf numFmtId="0" fontId="7" fillId="0" borderId="0" xfId="0" applyFont="1" applyFill="1" applyBorder="1" applyAlignment="1">
      <alignment horizontal="right" vertical="top" wrapText="1"/>
    </xf>
    <xf numFmtId="0" fontId="10" fillId="0" borderId="0" xfId="0" applyFont="1"/>
    <xf numFmtId="49" fontId="2" fillId="2" borderId="6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6" xfId="0" applyBorder="1" applyAlignment="1">
      <alignment vertical="justify" wrapText="1"/>
    </xf>
    <xf numFmtId="2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2" fillId="3" borderId="6" xfId="0" applyFont="1" applyFill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9" fontId="3" fillId="2" borderId="6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164" fontId="9" fillId="0" borderId="6" xfId="0" applyNumberFormat="1" applyFont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9" fillId="0" borderId="10" xfId="0" applyNumberFormat="1" applyFont="1" applyBorder="1" applyAlignment="1">
      <alignment horizontal="center" vertical="top" wrapText="1"/>
    </xf>
    <xf numFmtId="0" fontId="13" fillId="0" borderId="0" xfId="0" applyFont="1" applyAlignment="1"/>
    <xf numFmtId="0" fontId="1" fillId="2" borderId="6" xfId="0" applyFont="1" applyFill="1" applyBorder="1" applyAlignment="1">
      <alignment horizontal="left" wrapText="1"/>
    </xf>
    <xf numFmtId="164" fontId="14" fillId="0" borderId="6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49" fontId="15" fillId="2" borderId="6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right"/>
    </xf>
    <xf numFmtId="2" fontId="3" fillId="2" borderId="6" xfId="0" applyNumberFormat="1" applyFont="1" applyFill="1" applyBorder="1" applyAlignment="1">
      <alignment horizontal="center" wrapText="1"/>
    </xf>
    <xf numFmtId="2" fontId="8" fillId="2" borderId="6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164" fontId="2" fillId="2" borderId="11" xfId="0" applyNumberFormat="1" applyFont="1" applyFill="1" applyBorder="1" applyAlignment="1">
      <alignment horizontal="center"/>
    </xf>
    <xf numFmtId="49" fontId="9" fillId="0" borderId="6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justify" vertical="top" wrapText="1"/>
    </xf>
    <xf numFmtId="0" fontId="7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justify" vertical="top" wrapText="1"/>
    </xf>
    <xf numFmtId="164" fontId="9" fillId="0" borderId="6" xfId="0" applyNumberFormat="1" applyFont="1" applyBorder="1" applyAlignment="1">
      <alignment vertical="top" wrapText="1"/>
    </xf>
    <xf numFmtId="0" fontId="9" fillId="0" borderId="12" xfId="0" applyFont="1" applyBorder="1" applyAlignment="1">
      <alignment horizontal="justify" vertical="top" wrapText="1"/>
    </xf>
    <xf numFmtId="49" fontId="9" fillId="0" borderId="12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quotePrefix="1" applyFont="1" applyBorder="1" applyAlignment="1">
      <alignment horizontal="justify" vertical="top" wrapText="1"/>
    </xf>
    <xf numFmtId="49" fontId="7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0" fontId="2" fillId="2" borderId="6" xfId="0" applyNumberFormat="1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164" fontId="16" fillId="0" borderId="5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vertical="center" wrapText="1"/>
    </xf>
    <xf numFmtId="49" fontId="7" fillId="0" borderId="10" xfId="0" applyNumberFormat="1" applyFont="1" applyBorder="1" applyAlignment="1">
      <alignment horizontal="center" vertical="top" wrapText="1"/>
    </xf>
    <xf numFmtId="164" fontId="11" fillId="0" borderId="13" xfId="0" applyNumberFormat="1" applyFont="1" applyBorder="1" applyAlignment="1">
      <alignment horizontal="right" vertical="top" wrapText="1"/>
    </xf>
    <xf numFmtId="4" fontId="9" fillId="0" borderId="6" xfId="0" applyNumberFormat="1" applyFont="1" applyBorder="1" applyAlignment="1">
      <alignment horizontal="right" vertical="center" wrapText="1"/>
    </xf>
    <xf numFmtId="164" fontId="9" fillId="0" borderId="6" xfId="0" applyNumberFormat="1" applyFont="1" applyBorder="1"/>
    <xf numFmtId="164" fontId="16" fillId="0" borderId="1" xfId="0" applyNumberFormat="1" applyFont="1" applyBorder="1" applyAlignment="1">
      <alignment horizontal="right" vertical="center" wrapText="1"/>
    </xf>
    <xf numFmtId="164" fontId="16" fillId="0" borderId="12" xfId="0" applyNumberFormat="1" applyFont="1" applyBorder="1" applyAlignment="1">
      <alignment horizontal="right" vertical="center" wrapText="1"/>
    </xf>
    <xf numFmtId="49" fontId="7" fillId="0" borderId="6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right"/>
    </xf>
    <xf numFmtId="49" fontId="9" fillId="0" borderId="13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wrapText="1"/>
    </xf>
    <xf numFmtId="4" fontId="3" fillId="2" borderId="6" xfId="0" applyNumberFormat="1" applyFont="1" applyFill="1" applyBorder="1" applyAlignment="1">
      <alignment horizontal="center"/>
    </xf>
    <xf numFmtId="0" fontId="13" fillId="2" borderId="6" xfId="0" applyFont="1" applyFill="1" applyBorder="1" applyAlignment="1">
      <alignment wrapText="1"/>
    </xf>
    <xf numFmtId="4" fontId="2" fillId="2" borderId="6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5" fillId="2" borderId="6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opLeftCell="A31" zoomScale="75" zoomScaleNormal="75" workbookViewId="0">
      <selection activeCell="C13" sqref="C13"/>
    </sheetView>
  </sheetViews>
  <sheetFormatPr defaultRowHeight="15" x14ac:dyDescent="0.25"/>
  <cols>
    <col min="1" max="1" width="32.25" customWidth="1"/>
    <col min="2" max="2" width="72" customWidth="1"/>
    <col min="3" max="3" width="17.75" customWidth="1"/>
    <col min="4" max="4" width="17.125" customWidth="1"/>
  </cols>
  <sheetData>
    <row r="1" spans="1:4" ht="18.75" x14ac:dyDescent="0.3">
      <c r="A1" s="29"/>
      <c r="B1" s="104" t="s">
        <v>87</v>
      </c>
      <c r="C1" s="104"/>
      <c r="D1" s="104"/>
    </row>
    <row r="2" spans="1:4" ht="18.75" x14ac:dyDescent="0.3">
      <c r="A2" s="29"/>
      <c r="B2" s="104" t="s">
        <v>140</v>
      </c>
      <c r="C2" s="104"/>
      <c r="D2" s="104"/>
    </row>
    <row r="3" spans="1:4" ht="18.75" x14ac:dyDescent="0.3">
      <c r="A3" s="29"/>
      <c r="B3" s="104" t="s">
        <v>12</v>
      </c>
      <c r="C3" s="104"/>
      <c r="D3" s="104"/>
    </row>
    <row r="4" spans="1:4" ht="18.75" x14ac:dyDescent="0.3">
      <c r="A4" s="29"/>
      <c r="B4" s="105" t="s">
        <v>141</v>
      </c>
      <c r="C4" s="105"/>
      <c r="D4" s="105"/>
    </row>
    <row r="5" spans="1:4" ht="18.75" x14ac:dyDescent="0.3">
      <c r="A5" s="29"/>
      <c r="B5" s="105" t="s">
        <v>134</v>
      </c>
      <c r="C5" s="105"/>
      <c r="D5" s="105"/>
    </row>
    <row r="6" spans="1:4" ht="18.75" x14ac:dyDescent="0.3">
      <c r="A6" s="29"/>
      <c r="B6" s="104" t="s">
        <v>142</v>
      </c>
      <c r="C6" s="104"/>
      <c r="D6" s="104"/>
    </row>
    <row r="7" spans="1:4" ht="18.75" x14ac:dyDescent="0.3">
      <c r="A7" s="29"/>
      <c r="B7" s="104" t="s">
        <v>12</v>
      </c>
      <c r="C7" s="104"/>
      <c r="D7" s="104"/>
    </row>
    <row r="8" spans="1:4" ht="18.75" x14ac:dyDescent="0.3">
      <c r="A8" s="29"/>
      <c r="B8" s="104" t="s">
        <v>116</v>
      </c>
      <c r="C8" s="104"/>
      <c r="D8" s="104"/>
    </row>
    <row r="9" spans="1:4" ht="18.75" x14ac:dyDescent="0.3">
      <c r="A9" s="29"/>
      <c r="B9" s="104" t="s">
        <v>117</v>
      </c>
      <c r="C9" s="104"/>
      <c r="D9" s="104"/>
    </row>
    <row r="10" spans="1:4" ht="18.75" x14ac:dyDescent="0.3">
      <c r="A10" s="29"/>
      <c r="B10" s="84"/>
      <c r="C10" s="84"/>
      <c r="D10" s="84"/>
    </row>
    <row r="11" spans="1:4" ht="18.75" x14ac:dyDescent="0.3">
      <c r="A11" s="29"/>
      <c r="B11" s="27" t="s">
        <v>13</v>
      </c>
      <c r="C11" s="27"/>
      <c r="D11" s="84"/>
    </row>
    <row r="12" spans="1:4" ht="18.75" x14ac:dyDescent="0.3">
      <c r="A12" s="29"/>
      <c r="B12" s="27" t="s">
        <v>143</v>
      </c>
      <c r="C12" s="27"/>
      <c r="D12" s="84"/>
    </row>
    <row r="13" spans="1:4" ht="18.75" x14ac:dyDescent="0.3">
      <c r="A13" s="29"/>
      <c r="B13" s="27" t="s">
        <v>123</v>
      </c>
      <c r="C13" s="27"/>
      <c r="D13" s="29"/>
    </row>
    <row r="14" spans="1:4" ht="18.75" x14ac:dyDescent="0.3">
      <c r="A14" s="29"/>
      <c r="B14" s="27"/>
      <c r="C14" s="27"/>
      <c r="D14" s="29"/>
    </row>
    <row r="15" spans="1:4" ht="19.5" customHeight="1" thickBot="1" x14ac:dyDescent="0.35">
      <c r="A15" s="29"/>
      <c r="B15" s="27"/>
      <c r="C15" s="27"/>
      <c r="D15" s="29" t="s">
        <v>14</v>
      </c>
    </row>
    <row r="16" spans="1:4" ht="15" customHeight="1" x14ac:dyDescent="0.25">
      <c r="A16" s="106" t="s">
        <v>0</v>
      </c>
      <c r="B16" s="106" t="s">
        <v>1</v>
      </c>
      <c r="C16" s="106" t="s">
        <v>75</v>
      </c>
      <c r="D16" s="106" t="s">
        <v>76</v>
      </c>
    </row>
    <row r="17" spans="1:4" ht="15.75" customHeight="1" x14ac:dyDescent="0.25">
      <c r="A17" s="107"/>
      <c r="B17" s="107"/>
      <c r="C17" s="107"/>
      <c r="D17" s="107"/>
    </row>
    <row r="18" spans="1:4" ht="15.75" customHeight="1" thickBot="1" x14ac:dyDescent="0.3">
      <c r="A18" s="108"/>
      <c r="B18" s="108"/>
      <c r="C18" s="108"/>
      <c r="D18" s="108"/>
    </row>
    <row r="19" spans="1:4" ht="20.25" customHeight="1" thickBot="1" x14ac:dyDescent="0.3">
      <c r="A19" s="30"/>
      <c r="B19" s="32" t="s">
        <v>3</v>
      </c>
      <c r="C19" s="35" t="s">
        <v>144</v>
      </c>
      <c r="D19" s="86">
        <f>D20+D30</f>
        <v>6018.6</v>
      </c>
    </row>
    <row r="20" spans="1:4" ht="21.75" customHeight="1" thickBot="1" x14ac:dyDescent="0.3">
      <c r="A20" s="31" t="s">
        <v>4</v>
      </c>
      <c r="B20" s="32" t="s">
        <v>106</v>
      </c>
      <c r="C20" s="68" t="s">
        <v>145</v>
      </c>
      <c r="D20" s="86">
        <f>D21+D24++D25+D23+D26+D29</f>
        <v>674.5</v>
      </c>
    </row>
    <row r="21" spans="1:4" ht="30" customHeight="1" thickBot="1" x14ac:dyDescent="0.3">
      <c r="A21" s="31" t="s">
        <v>5</v>
      </c>
      <c r="B21" s="32" t="s">
        <v>6</v>
      </c>
      <c r="C21" s="57" t="s">
        <v>146</v>
      </c>
      <c r="D21" s="86">
        <v>209.5</v>
      </c>
    </row>
    <row r="22" spans="1:4" ht="94.5" customHeight="1" thickBot="1" x14ac:dyDescent="0.3">
      <c r="A22" s="87" t="s">
        <v>136</v>
      </c>
      <c r="B22" s="88" t="s">
        <v>137</v>
      </c>
      <c r="C22" s="89" t="s">
        <v>146</v>
      </c>
      <c r="D22" s="90">
        <v>209.5</v>
      </c>
    </row>
    <row r="23" spans="1:4" ht="27.75" customHeight="1" x14ac:dyDescent="0.3">
      <c r="A23" s="70" t="s">
        <v>138</v>
      </c>
      <c r="B23" s="71" t="s">
        <v>139</v>
      </c>
      <c r="C23" s="91"/>
      <c r="D23" s="92">
        <v>12</v>
      </c>
    </row>
    <row r="24" spans="1:4" ht="21.75" customHeight="1" thickBot="1" x14ac:dyDescent="0.3">
      <c r="A24" s="31" t="s">
        <v>7</v>
      </c>
      <c r="B24" s="32" t="s">
        <v>8</v>
      </c>
      <c r="C24" s="32"/>
      <c r="D24" s="86">
        <v>262</v>
      </c>
    </row>
    <row r="25" spans="1:4" ht="29.25" customHeight="1" x14ac:dyDescent="0.25">
      <c r="A25" s="69" t="s">
        <v>9</v>
      </c>
      <c r="B25" s="69" t="s">
        <v>10</v>
      </c>
      <c r="C25" s="69"/>
      <c r="D25" s="93">
        <v>1</v>
      </c>
    </row>
    <row r="26" spans="1:4" ht="40.5" customHeight="1" x14ac:dyDescent="0.25">
      <c r="A26" s="70" t="s">
        <v>124</v>
      </c>
      <c r="B26" s="71" t="s">
        <v>125</v>
      </c>
      <c r="C26" s="68" t="s">
        <v>147</v>
      </c>
      <c r="D26" s="55">
        <f>D27+D28</f>
        <v>160</v>
      </c>
    </row>
    <row r="27" spans="1:4" ht="42" customHeight="1" x14ac:dyDescent="0.25">
      <c r="A27" s="72" t="s">
        <v>126</v>
      </c>
      <c r="B27" s="73" t="s">
        <v>127</v>
      </c>
      <c r="C27" s="95" t="s">
        <v>148</v>
      </c>
      <c r="D27" s="74">
        <v>80</v>
      </c>
    </row>
    <row r="28" spans="1:4" ht="42" customHeight="1" x14ac:dyDescent="0.25">
      <c r="A28" s="72" t="s">
        <v>128</v>
      </c>
      <c r="B28" s="73" t="s">
        <v>129</v>
      </c>
      <c r="C28" s="95" t="s">
        <v>148</v>
      </c>
      <c r="D28" s="74">
        <v>80</v>
      </c>
    </row>
    <row r="29" spans="1:4" ht="65.25" customHeight="1" x14ac:dyDescent="0.3">
      <c r="A29" s="70" t="s">
        <v>149</v>
      </c>
      <c r="B29" s="71" t="s">
        <v>150</v>
      </c>
      <c r="C29" s="91"/>
      <c r="D29" s="96" t="s">
        <v>151</v>
      </c>
    </row>
    <row r="30" spans="1:4" ht="42" customHeight="1" thickBot="1" x14ac:dyDescent="0.3">
      <c r="A30" s="31" t="s">
        <v>11</v>
      </c>
      <c r="B30" s="32" t="s">
        <v>91</v>
      </c>
      <c r="C30" s="97" t="s">
        <v>152</v>
      </c>
      <c r="D30" s="86">
        <f>D31</f>
        <v>5344.1</v>
      </c>
    </row>
    <row r="31" spans="1:4" ht="48.75" customHeight="1" x14ac:dyDescent="0.25">
      <c r="A31" s="69" t="s">
        <v>92</v>
      </c>
      <c r="B31" s="75" t="s">
        <v>93</v>
      </c>
      <c r="C31" s="76" t="s">
        <v>152</v>
      </c>
      <c r="D31" s="94">
        <v>5344.1</v>
      </c>
    </row>
    <row r="32" spans="1:4" ht="56.25" x14ac:dyDescent="0.25">
      <c r="A32" s="72" t="s">
        <v>130</v>
      </c>
      <c r="B32" s="73" t="s">
        <v>131</v>
      </c>
      <c r="C32" s="33" t="s">
        <v>153</v>
      </c>
      <c r="D32" s="34">
        <v>99.6</v>
      </c>
    </row>
    <row r="33" spans="1:4" ht="75" x14ac:dyDescent="0.25">
      <c r="A33" s="36" t="s">
        <v>78</v>
      </c>
      <c r="B33" s="37" t="s">
        <v>77</v>
      </c>
      <c r="C33" s="77" t="s">
        <v>154</v>
      </c>
      <c r="D33" s="78">
        <v>1009.6</v>
      </c>
    </row>
    <row r="34" spans="1:4" ht="56.25" x14ac:dyDescent="0.25">
      <c r="A34" s="36" t="s">
        <v>79</v>
      </c>
      <c r="B34" s="37" t="s">
        <v>132</v>
      </c>
      <c r="C34" s="33" t="s">
        <v>155</v>
      </c>
      <c r="D34" s="34">
        <v>520</v>
      </c>
    </row>
    <row r="35" spans="1:4" ht="18.75" x14ac:dyDescent="0.25">
      <c r="A35" s="79"/>
      <c r="B35" s="80"/>
      <c r="C35" s="81"/>
      <c r="D35" s="82"/>
    </row>
    <row r="36" spans="1:4" ht="18.75" x14ac:dyDescent="0.3">
      <c r="A36" s="38" t="s">
        <v>15</v>
      </c>
      <c r="B36" s="85" t="s">
        <v>156</v>
      </c>
      <c r="C36" s="84"/>
      <c r="D36" s="39"/>
    </row>
  </sheetData>
  <mergeCells count="13">
    <mergeCell ref="B6:D6"/>
    <mergeCell ref="B7:D7"/>
    <mergeCell ref="B8:D8"/>
    <mergeCell ref="B9:D9"/>
    <mergeCell ref="A16:A18"/>
    <mergeCell ref="B16:B18"/>
    <mergeCell ref="C16:C18"/>
    <mergeCell ref="D16:D18"/>
    <mergeCell ref="B1:D1"/>
    <mergeCell ref="B2:D2"/>
    <mergeCell ref="B3:D3"/>
    <mergeCell ref="B4:D4"/>
    <mergeCell ref="B5:D5"/>
  </mergeCells>
  <printOptions horizontalCentered="1" verticalCentered="1"/>
  <pageMargins left="0.39370078740157483" right="0.39370078740157483" top="0.19685039370078741" bottom="0.19685039370078741" header="0" footer="0"/>
  <pageSetup paperSize="9" scale="68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view="pageBreakPreview" topLeftCell="A17" zoomScale="60" zoomScaleNormal="100" workbookViewId="0">
      <selection activeCell="E22" sqref="E22"/>
    </sheetView>
  </sheetViews>
  <sheetFormatPr defaultRowHeight="15" x14ac:dyDescent="0.25"/>
  <cols>
    <col min="1" max="1" width="48.5" customWidth="1"/>
    <col min="3" max="3" width="24.25" customWidth="1"/>
    <col min="5" max="5" width="12" customWidth="1"/>
    <col min="6" max="6" width="19.625" customWidth="1"/>
  </cols>
  <sheetData>
    <row r="1" spans="1:6" x14ac:dyDescent="0.25">
      <c r="C1" s="115" t="s">
        <v>88</v>
      </c>
      <c r="D1" s="115"/>
      <c r="E1" s="115"/>
      <c r="F1" s="115"/>
    </row>
    <row r="2" spans="1:6" x14ac:dyDescent="0.25">
      <c r="C2" s="115" t="s">
        <v>140</v>
      </c>
      <c r="D2" s="115"/>
      <c r="E2" s="115"/>
      <c r="F2" s="115"/>
    </row>
    <row r="3" spans="1:6" x14ac:dyDescent="0.25">
      <c r="C3" s="115" t="s">
        <v>12</v>
      </c>
      <c r="D3" s="115"/>
      <c r="E3" s="115"/>
      <c r="F3" s="115"/>
    </row>
    <row r="4" spans="1:6" x14ac:dyDescent="0.25">
      <c r="B4" s="22"/>
      <c r="C4" s="58" t="s">
        <v>141</v>
      </c>
      <c r="D4" s="58"/>
      <c r="E4" s="58"/>
      <c r="F4" s="58"/>
    </row>
    <row r="5" spans="1:6" x14ac:dyDescent="0.25">
      <c r="B5" s="22"/>
      <c r="C5" s="116" t="s">
        <v>134</v>
      </c>
      <c r="D5" s="116"/>
      <c r="E5" s="116"/>
      <c r="F5" s="58"/>
    </row>
    <row r="6" spans="1:6" x14ac:dyDescent="0.25">
      <c r="B6" s="22"/>
      <c r="C6" s="9" t="s">
        <v>142</v>
      </c>
      <c r="D6" s="9"/>
      <c r="E6" s="9"/>
      <c r="F6" s="9"/>
    </row>
    <row r="7" spans="1:6" ht="15.75" customHeight="1" x14ac:dyDescent="0.25">
      <c r="B7" s="22"/>
      <c r="C7" s="9" t="s">
        <v>12</v>
      </c>
      <c r="D7" s="9"/>
      <c r="E7" s="9"/>
      <c r="F7" s="9"/>
    </row>
    <row r="8" spans="1:6" x14ac:dyDescent="0.25">
      <c r="B8" s="22"/>
      <c r="C8" s="9" t="s">
        <v>116</v>
      </c>
      <c r="D8" s="9"/>
      <c r="E8" s="9"/>
      <c r="F8" s="9"/>
    </row>
    <row r="9" spans="1:6" x14ac:dyDescent="0.25">
      <c r="B9" s="22"/>
      <c r="C9" s="9" t="s">
        <v>117</v>
      </c>
      <c r="D9" s="9"/>
      <c r="E9" s="9"/>
      <c r="F9" s="9"/>
    </row>
    <row r="11" spans="1:6" ht="15.75" x14ac:dyDescent="0.25">
      <c r="A11" s="8" t="s">
        <v>157</v>
      </c>
      <c r="B11" s="8"/>
      <c r="C11" s="8"/>
      <c r="D11" s="8"/>
      <c r="E11" s="8"/>
      <c r="F11" s="8"/>
    </row>
    <row r="12" spans="1:6" ht="15.75" x14ac:dyDescent="0.25">
      <c r="A12" s="8" t="s">
        <v>107</v>
      </c>
      <c r="B12" s="8"/>
      <c r="C12" s="8"/>
      <c r="D12" s="8"/>
      <c r="E12" s="8"/>
      <c r="F12" s="8"/>
    </row>
    <row r="13" spans="1:6" ht="15.75" x14ac:dyDescent="0.25">
      <c r="A13" s="8" t="s">
        <v>58</v>
      </c>
      <c r="B13" s="8"/>
      <c r="C13" s="8"/>
      <c r="D13" s="8"/>
      <c r="E13" s="8"/>
      <c r="F13" s="8"/>
    </row>
    <row r="14" spans="1:6" ht="15.75" x14ac:dyDescent="0.25">
      <c r="A14" s="114" t="s">
        <v>57</v>
      </c>
      <c r="B14" s="114"/>
      <c r="C14" s="114"/>
      <c r="D14" s="114"/>
      <c r="E14" s="114"/>
      <c r="F14" s="114"/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F16" s="4" t="s">
        <v>14</v>
      </c>
    </row>
    <row r="17" spans="1:6" x14ac:dyDescent="0.25">
      <c r="A17" s="110" t="s">
        <v>16</v>
      </c>
      <c r="B17" s="110" t="s">
        <v>17</v>
      </c>
      <c r="C17" s="110" t="s">
        <v>18</v>
      </c>
      <c r="D17" s="110" t="s">
        <v>19</v>
      </c>
      <c r="E17" s="111" t="s">
        <v>2</v>
      </c>
      <c r="F17" s="112"/>
    </row>
    <row r="18" spans="1:6" ht="30" x14ac:dyDescent="0.25">
      <c r="A18" s="110"/>
      <c r="B18" s="110"/>
      <c r="C18" s="110"/>
      <c r="D18" s="110"/>
      <c r="E18" s="28" t="s">
        <v>75</v>
      </c>
      <c r="F18" s="26" t="s">
        <v>114</v>
      </c>
    </row>
    <row r="19" spans="1:6" x14ac:dyDescent="0.25">
      <c r="A19" s="14" t="s">
        <v>3</v>
      </c>
      <c r="B19" s="15"/>
      <c r="C19" s="15"/>
      <c r="D19" s="15"/>
      <c r="E19" s="62" t="s">
        <v>144</v>
      </c>
      <c r="F19" s="12">
        <f>F20+F35+F48+F57+F41+F74</f>
        <v>6018.6</v>
      </c>
    </row>
    <row r="20" spans="1:6" ht="34.5" customHeight="1" x14ac:dyDescent="0.25">
      <c r="A20" s="13" t="s">
        <v>20</v>
      </c>
      <c r="B20" s="23" t="s">
        <v>64</v>
      </c>
      <c r="C20" s="15"/>
      <c r="D20" s="15"/>
      <c r="E20" s="50" t="str">
        <f>E25</f>
        <v>+2,5</v>
      </c>
      <c r="F20" s="12">
        <f>F21+F25+F31</f>
        <v>1911.5</v>
      </c>
    </row>
    <row r="21" spans="1:6" ht="50.25" customHeight="1" x14ac:dyDescent="0.25">
      <c r="A21" s="16" t="s">
        <v>21</v>
      </c>
      <c r="B21" s="24" t="s">
        <v>65</v>
      </c>
      <c r="C21" s="15"/>
      <c r="D21" s="15"/>
      <c r="E21" s="24"/>
      <c r="F21" s="7">
        <f t="shared" ref="F21:F23" si="0">F22</f>
        <v>636</v>
      </c>
    </row>
    <row r="22" spans="1:6" ht="81" customHeight="1" x14ac:dyDescent="0.25">
      <c r="A22" s="16" t="s">
        <v>158</v>
      </c>
      <c r="B22" s="24" t="s">
        <v>65</v>
      </c>
      <c r="C22" s="17" t="s">
        <v>108</v>
      </c>
      <c r="D22" s="17"/>
      <c r="E22" s="40"/>
      <c r="F22" s="103">
        <f t="shared" si="0"/>
        <v>636</v>
      </c>
    </row>
    <row r="23" spans="1:6" ht="20.25" customHeight="1" x14ac:dyDescent="0.25">
      <c r="A23" s="16" t="s">
        <v>63</v>
      </c>
      <c r="B23" s="24" t="s">
        <v>65</v>
      </c>
      <c r="C23" s="17" t="s">
        <v>109</v>
      </c>
      <c r="D23" s="17"/>
      <c r="E23" s="40"/>
      <c r="F23" s="7">
        <f t="shared" si="0"/>
        <v>636</v>
      </c>
    </row>
    <row r="24" spans="1:6" ht="83.25" customHeight="1" x14ac:dyDescent="0.25">
      <c r="A24" s="16" t="s">
        <v>24</v>
      </c>
      <c r="B24" s="24" t="s">
        <v>65</v>
      </c>
      <c r="C24" s="17" t="s">
        <v>109</v>
      </c>
      <c r="D24" s="17">
        <v>100</v>
      </c>
      <c r="E24" s="40"/>
      <c r="F24" s="7">
        <v>636</v>
      </c>
    </row>
    <row r="25" spans="1:6" ht="68.25" customHeight="1" x14ac:dyDescent="0.25">
      <c r="A25" s="16" t="s">
        <v>25</v>
      </c>
      <c r="B25" s="24" t="s">
        <v>66</v>
      </c>
      <c r="C25" s="17"/>
      <c r="D25" s="17"/>
      <c r="E25" s="40" t="s">
        <v>188</v>
      </c>
      <c r="F25" s="7">
        <f>F26</f>
        <v>1265.5</v>
      </c>
    </row>
    <row r="26" spans="1:6" ht="79.5" customHeight="1" x14ac:dyDescent="0.25">
      <c r="A26" s="16" t="s">
        <v>158</v>
      </c>
      <c r="B26" s="24" t="s">
        <v>66</v>
      </c>
      <c r="C26" s="17" t="s">
        <v>108</v>
      </c>
      <c r="D26" s="17"/>
      <c r="E26" s="40" t="s">
        <v>188</v>
      </c>
      <c r="F26" s="7">
        <f>F27</f>
        <v>1265.5</v>
      </c>
    </row>
    <row r="27" spans="1:6" ht="30.75" customHeight="1" x14ac:dyDescent="0.25">
      <c r="A27" s="16" t="s">
        <v>26</v>
      </c>
      <c r="B27" s="24" t="s">
        <v>66</v>
      </c>
      <c r="C27" s="17" t="s">
        <v>110</v>
      </c>
      <c r="D27" s="17"/>
      <c r="E27" s="40" t="s">
        <v>188</v>
      </c>
      <c r="F27" s="7">
        <f>F28+F29+F30</f>
        <v>1265.5</v>
      </c>
    </row>
    <row r="28" spans="1:6" ht="84" customHeight="1" x14ac:dyDescent="0.25">
      <c r="A28" s="16" t="s">
        <v>24</v>
      </c>
      <c r="B28" s="24" t="s">
        <v>66</v>
      </c>
      <c r="C28" s="17" t="s">
        <v>110</v>
      </c>
      <c r="D28" s="17">
        <v>100</v>
      </c>
      <c r="E28" s="40"/>
      <c r="F28" s="7">
        <v>562.79999999999995</v>
      </c>
    </row>
    <row r="29" spans="1:6" ht="36" customHeight="1" x14ac:dyDescent="0.25">
      <c r="A29" s="16" t="s">
        <v>27</v>
      </c>
      <c r="B29" s="24" t="s">
        <v>66</v>
      </c>
      <c r="C29" s="17" t="s">
        <v>110</v>
      </c>
      <c r="D29" s="17">
        <v>200</v>
      </c>
      <c r="E29" s="40" t="s">
        <v>187</v>
      </c>
      <c r="F29" s="7">
        <v>697.5</v>
      </c>
    </row>
    <row r="30" spans="1:6" x14ac:dyDescent="0.25">
      <c r="A30" s="16" t="s">
        <v>28</v>
      </c>
      <c r="B30" s="24" t="s">
        <v>66</v>
      </c>
      <c r="C30" s="17" t="s">
        <v>110</v>
      </c>
      <c r="D30" s="17">
        <v>800</v>
      </c>
      <c r="E30" s="40" t="s">
        <v>161</v>
      </c>
      <c r="F30" s="7">
        <v>5.2</v>
      </c>
    </row>
    <row r="31" spans="1:6" x14ac:dyDescent="0.25">
      <c r="A31" s="16" t="s">
        <v>29</v>
      </c>
      <c r="B31" s="24" t="s">
        <v>67</v>
      </c>
      <c r="C31" s="17"/>
      <c r="D31" s="17"/>
      <c r="E31" s="17"/>
      <c r="F31" s="7">
        <f>F32</f>
        <v>10</v>
      </c>
    </row>
    <row r="32" spans="1:6" x14ac:dyDescent="0.25">
      <c r="A32" s="18" t="s">
        <v>22</v>
      </c>
      <c r="B32" s="24" t="s">
        <v>67</v>
      </c>
      <c r="C32" s="17" t="s">
        <v>23</v>
      </c>
      <c r="D32" s="17"/>
      <c r="E32" s="17"/>
      <c r="F32" s="7">
        <v>10</v>
      </c>
    </row>
    <row r="33" spans="1:6" x14ac:dyDescent="0.25">
      <c r="A33" s="16" t="s">
        <v>30</v>
      </c>
      <c r="B33" s="24" t="s">
        <v>67</v>
      </c>
      <c r="C33" s="17" t="s">
        <v>31</v>
      </c>
      <c r="D33" s="17"/>
      <c r="E33" s="17"/>
      <c r="F33" s="7">
        <v>10</v>
      </c>
    </row>
    <row r="34" spans="1:6" x14ac:dyDescent="0.25">
      <c r="A34" s="16" t="s">
        <v>28</v>
      </c>
      <c r="B34" s="24" t="s">
        <v>67</v>
      </c>
      <c r="C34" s="17" t="s">
        <v>31</v>
      </c>
      <c r="D34" s="17">
        <v>800</v>
      </c>
      <c r="E34" s="40"/>
      <c r="F34" s="7">
        <v>10</v>
      </c>
    </row>
    <row r="35" spans="1:6" ht="18" customHeight="1" x14ac:dyDescent="0.25">
      <c r="A35" s="13" t="s">
        <v>32</v>
      </c>
      <c r="B35" s="23" t="s">
        <v>68</v>
      </c>
      <c r="C35" s="15"/>
      <c r="D35" s="15"/>
      <c r="E35" s="21">
        <v>-0.5</v>
      </c>
      <c r="F35" s="12">
        <f>F36</f>
        <v>99.6</v>
      </c>
    </row>
    <row r="36" spans="1:6" x14ac:dyDescent="0.25">
      <c r="A36" s="16" t="s">
        <v>33</v>
      </c>
      <c r="B36" s="24" t="s">
        <v>69</v>
      </c>
      <c r="C36" s="15"/>
      <c r="D36" s="15"/>
      <c r="E36" s="17">
        <v>-0.5</v>
      </c>
      <c r="F36" s="7">
        <f>F37</f>
        <v>99.6</v>
      </c>
    </row>
    <row r="37" spans="1:6" ht="88.5" customHeight="1" x14ac:dyDescent="0.25">
      <c r="A37" s="16" t="s">
        <v>159</v>
      </c>
      <c r="B37" s="24" t="s">
        <v>69</v>
      </c>
      <c r="C37" s="15" t="s">
        <v>108</v>
      </c>
      <c r="D37" s="15"/>
      <c r="E37" s="17">
        <v>-0.5</v>
      </c>
      <c r="F37" s="7">
        <f>F38</f>
        <v>99.6</v>
      </c>
    </row>
    <row r="38" spans="1:6" ht="53.25" customHeight="1" x14ac:dyDescent="0.25">
      <c r="A38" s="16" t="s">
        <v>34</v>
      </c>
      <c r="B38" s="24" t="s">
        <v>69</v>
      </c>
      <c r="C38" s="17" t="s">
        <v>111</v>
      </c>
      <c r="D38" s="17"/>
      <c r="E38" s="17">
        <v>-0.5</v>
      </c>
      <c r="F38" s="7">
        <f>F39+F40</f>
        <v>99.6</v>
      </c>
    </row>
    <row r="39" spans="1:6" ht="81" customHeight="1" x14ac:dyDescent="0.25">
      <c r="A39" s="16" t="s">
        <v>24</v>
      </c>
      <c r="B39" s="24" t="s">
        <v>69</v>
      </c>
      <c r="C39" s="17" t="s">
        <v>111</v>
      </c>
      <c r="D39" s="17">
        <v>100</v>
      </c>
      <c r="E39" s="17"/>
      <c r="F39" s="7">
        <v>90.6</v>
      </c>
    </row>
    <row r="40" spans="1:6" ht="41.25" customHeight="1" x14ac:dyDescent="0.25">
      <c r="A40" s="16" t="s">
        <v>27</v>
      </c>
      <c r="B40" s="24" t="s">
        <v>69</v>
      </c>
      <c r="C40" s="17" t="s">
        <v>111</v>
      </c>
      <c r="D40" s="17">
        <v>200</v>
      </c>
      <c r="E40" s="17">
        <v>-0.5</v>
      </c>
      <c r="F40" s="7">
        <v>9</v>
      </c>
    </row>
    <row r="41" spans="1:6" ht="44.25" customHeight="1" x14ac:dyDescent="0.25">
      <c r="A41" s="13" t="s">
        <v>94</v>
      </c>
      <c r="B41" s="23" t="s">
        <v>95</v>
      </c>
      <c r="C41" s="17"/>
      <c r="D41" s="21"/>
      <c r="E41" s="50" t="s">
        <v>105</v>
      </c>
      <c r="F41" s="60">
        <f t="shared" ref="F41:F46" si="1">F42</f>
        <v>100</v>
      </c>
    </row>
    <row r="42" spans="1:6" ht="59.25" customHeight="1" x14ac:dyDescent="0.25">
      <c r="A42" s="16" t="s">
        <v>133</v>
      </c>
      <c r="B42" s="24" t="s">
        <v>96</v>
      </c>
      <c r="C42" s="17"/>
      <c r="D42" s="17"/>
      <c r="E42" s="40" t="s">
        <v>105</v>
      </c>
      <c r="F42" s="46">
        <f t="shared" si="1"/>
        <v>100</v>
      </c>
    </row>
    <row r="43" spans="1:6" ht="72.75" customHeight="1" x14ac:dyDescent="0.25">
      <c r="A43" s="16" t="s">
        <v>160</v>
      </c>
      <c r="B43" s="24" t="s">
        <v>96</v>
      </c>
      <c r="C43" s="17" t="s">
        <v>37</v>
      </c>
      <c r="D43" s="17"/>
      <c r="E43" s="40" t="s">
        <v>105</v>
      </c>
      <c r="F43" s="46">
        <f t="shared" si="1"/>
        <v>100</v>
      </c>
    </row>
    <row r="44" spans="1:6" ht="27" customHeight="1" x14ac:dyDescent="0.25">
      <c r="A44" s="16" t="s">
        <v>97</v>
      </c>
      <c r="B44" s="24" t="s">
        <v>96</v>
      </c>
      <c r="C44" s="17" t="s">
        <v>98</v>
      </c>
      <c r="D44" s="17"/>
      <c r="E44" s="40" t="s">
        <v>105</v>
      </c>
      <c r="F44" s="46">
        <f t="shared" si="1"/>
        <v>100</v>
      </c>
    </row>
    <row r="45" spans="1:6" ht="41.25" customHeight="1" x14ac:dyDescent="0.25">
      <c r="A45" s="59" t="s">
        <v>99</v>
      </c>
      <c r="B45" s="24" t="s">
        <v>96</v>
      </c>
      <c r="C45" s="17" t="s">
        <v>100</v>
      </c>
      <c r="D45" s="17"/>
      <c r="E45" s="40" t="s">
        <v>105</v>
      </c>
      <c r="F45" s="46">
        <f t="shared" si="1"/>
        <v>100</v>
      </c>
    </row>
    <row r="46" spans="1:6" ht="97.5" customHeight="1" x14ac:dyDescent="0.25">
      <c r="A46" s="16" t="s">
        <v>121</v>
      </c>
      <c r="B46" s="24" t="s">
        <v>96</v>
      </c>
      <c r="C46" s="17" t="s">
        <v>101</v>
      </c>
      <c r="D46" s="17"/>
      <c r="E46" s="40" t="s">
        <v>105</v>
      </c>
      <c r="F46" s="46">
        <f t="shared" si="1"/>
        <v>100</v>
      </c>
    </row>
    <row r="47" spans="1:6" ht="38.25" customHeight="1" x14ac:dyDescent="0.25">
      <c r="A47" s="16" t="s">
        <v>27</v>
      </c>
      <c r="B47" s="24" t="s">
        <v>96</v>
      </c>
      <c r="C47" s="17" t="s">
        <v>102</v>
      </c>
      <c r="D47" s="17">
        <v>200</v>
      </c>
      <c r="E47" s="40" t="s">
        <v>105</v>
      </c>
      <c r="F47" s="46">
        <v>100</v>
      </c>
    </row>
    <row r="48" spans="1:6" x14ac:dyDescent="0.25">
      <c r="A48" s="13" t="s">
        <v>35</v>
      </c>
      <c r="B48" s="23" t="s">
        <v>70</v>
      </c>
      <c r="C48" s="17"/>
      <c r="D48" s="17"/>
      <c r="E48" s="50" t="str">
        <f t="shared" ref="E48:E53" si="2">E49</f>
        <v>+597,2</v>
      </c>
      <c r="F48" s="12">
        <f>F49</f>
        <v>897.2</v>
      </c>
    </row>
    <row r="49" spans="1:17" x14ac:dyDescent="0.25">
      <c r="A49" s="16" t="s">
        <v>36</v>
      </c>
      <c r="B49" s="23" t="s">
        <v>71</v>
      </c>
      <c r="C49" s="17"/>
      <c r="D49" s="17"/>
      <c r="E49" s="50" t="str">
        <f t="shared" si="2"/>
        <v>+597,2</v>
      </c>
      <c r="F49" s="12">
        <f>F50</f>
        <v>897.2</v>
      </c>
    </row>
    <row r="50" spans="1:17" ht="64.5" customHeight="1" x14ac:dyDescent="0.25">
      <c r="A50" s="16" t="s">
        <v>160</v>
      </c>
      <c r="B50" s="24" t="s">
        <v>71</v>
      </c>
      <c r="C50" s="17" t="s">
        <v>37</v>
      </c>
      <c r="D50" s="17"/>
      <c r="E50" s="40" t="str">
        <f t="shared" si="2"/>
        <v>+597,2</v>
      </c>
      <c r="F50" s="7">
        <f t="shared" ref="F50:F55" si="3">F51</f>
        <v>897.2</v>
      </c>
    </row>
    <row r="51" spans="1:17" x14ac:dyDescent="0.25">
      <c r="A51" s="16" t="s">
        <v>38</v>
      </c>
      <c r="B51" s="24" t="s">
        <v>71</v>
      </c>
      <c r="C51" s="17" t="s">
        <v>39</v>
      </c>
      <c r="D51" s="17"/>
      <c r="E51" s="40" t="str">
        <f t="shared" si="2"/>
        <v>+597,2</v>
      </c>
      <c r="F51" s="7">
        <f t="shared" si="3"/>
        <v>897.2</v>
      </c>
    </row>
    <row r="52" spans="1:17" ht="30" x14ac:dyDescent="0.25">
      <c r="A52" s="16" t="s">
        <v>40</v>
      </c>
      <c r="B52" s="24" t="s">
        <v>71</v>
      </c>
      <c r="C52" s="17" t="s">
        <v>41</v>
      </c>
      <c r="D52" s="17"/>
      <c r="E52" s="40" t="s">
        <v>164</v>
      </c>
      <c r="F52" s="7">
        <f>F55+F53</f>
        <v>897.2</v>
      </c>
      <c r="J52" s="109"/>
      <c r="K52" s="109"/>
      <c r="L52" s="109"/>
      <c r="M52" s="109"/>
      <c r="N52" s="109"/>
      <c r="O52" s="109"/>
      <c r="P52" s="109"/>
      <c r="Q52" s="109"/>
    </row>
    <row r="53" spans="1:17" ht="78" customHeight="1" x14ac:dyDescent="0.25">
      <c r="A53" s="47" t="s">
        <v>74</v>
      </c>
      <c r="B53" s="24" t="s">
        <v>71</v>
      </c>
      <c r="C53" s="17" t="str">
        <f>C54</f>
        <v>30 1 01 03150</v>
      </c>
      <c r="D53" s="17"/>
      <c r="E53" s="40" t="str">
        <f t="shared" si="2"/>
        <v>+897,2</v>
      </c>
      <c r="F53" s="7">
        <f>F54</f>
        <v>897.2</v>
      </c>
      <c r="J53" s="109"/>
      <c r="K53" s="109"/>
      <c r="L53" s="109"/>
      <c r="M53" s="109"/>
      <c r="N53" s="109"/>
      <c r="O53" s="109"/>
      <c r="P53" s="109"/>
      <c r="Q53" s="109"/>
    </row>
    <row r="54" spans="1:17" ht="37.5" customHeight="1" x14ac:dyDescent="0.25">
      <c r="A54" s="16" t="str">
        <f>A56</f>
        <v>Закупка товаров, работ и услуг для обеспечения государственных (муниципальных) нужд</v>
      </c>
      <c r="B54" s="24" t="s">
        <v>71</v>
      </c>
      <c r="C54" s="17" t="s">
        <v>80</v>
      </c>
      <c r="D54" s="17">
        <v>200</v>
      </c>
      <c r="E54" s="40" t="s">
        <v>163</v>
      </c>
      <c r="F54" s="7">
        <v>897.2</v>
      </c>
      <c r="J54" s="109"/>
      <c r="K54" s="109"/>
      <c r="L54" s="109"/>
      <c r="M54" s="109"/>
      <c r="N54" s="109"/>
      <c r="O54" s="109"/>
      <c r="P54" s="109"/>
      <c r="Q54" s="109"/>
    </row>
    <row r="55" spans="1:17" ht="96.75" customHeight="1" x14ac:dyDescent="0.25">
      <c r="A55" s="16" t="s">
        <v>121</v>
      </c>
      <c r="B55" s="23" t="s">
        <v>71</v>
      </c>
      <c r="C55" s="17" t="s">
        <v>42</v>
      </c>
      <c r="D55" s="17"/>
      <c r="E55" s="40" t="s">
        <v>162</v>
      </c>
      <c r="F55" s="7">
        <f t="shared" si="3"/>
        <v>0</v>
      </c>
      <c r="J55" s="109"/>
      <c r="K55" s="109"/>
      <c r="L55" s="109"/>
      <c r="M55" s="109"/>
      <c r="N55" s="109"/>
      <c r="O55" s="109"/>
      <c r="P55" s="109"/>
      <c r="Q55" s="109"/>
    </row>
    <row r="56" spans="1:17" ht="39.75" customHeight="1" x14ac:dyDescent="0.25">
      <c r="A56" s="16" t="s">
        <v>27</v>
      </c>
      <c r="B56" s="24" t="s">
        <v>71</v>
      </c>
      <c r="C56" s="17" t="s">
        <v>42</v>
      </c>
      <c r="D56" s="17">
        <v>200</v>
      </c>
      <c r="E56" s="40" t="s">
        <v>162</v>
      </c>
      <c r="F56" s="7">
        <v>0</v>
      </c>
    </row>
    <row r="57" spans="1:17" x14ac:dyDescent="0.25">
      <c r="A57" s="13" t="s">
        <v>43</v>
      </c>
      <c r="B57" s="23" t="s">
        <v>72</v>
      </c>
      <c r="C57" s="15"/>
      <c r="D57" s="15"/>
      <c r="E57" s="40" t="s">
        <v>170</v>
      </c>
      <c r="F57" s="12">
        <f>F58</f>
        <v>2960.3</v>
      </c>
    </row>
    <row r="58" spans="1:17" x14ac:dyDescent="0.25">
      <c r="A58" s="16" t="s">
        <v>44</v>
      </c>
      <c r="B58" s="24" t="s">
        <v>73</v>
      </c>
      <c r="C58" s="15"/>
      <c r="D58" s="15"/>
      <c r="E58" s="40" t="s">
        <v>170</v>
      </c>
      <c r="F58" s="12">
        <f t="shared" ref="F58:F59" si="4">F59</f>
        <v>2960.3</v>
      </c>
    </row>
    <row r="59" spans="1:17" ht="62.25" customHeight="1" x14ac:dyDescent="0.25">
      <c r="A59" s="16" t="s">
        <v>160</v>
      </c>
      <c r="B59" s="24" t="s">
        <v>73</v>
      </c>
      <c r="C59" s="15" t="s">
        <v>53</v>
      </c>
      <c r="D59" s="15"/>
      <c r="E59" s="40" t="s">
        <v>170</v>
      </c>
      <c r="F59" s="12">
        <f t="shared" si="4"/>
        <v>2960.3</v>
      </c>
    </row>
    <row r="60" spans="1:17" ht="30" x14ac:dyDescent="0.25">
      <c r="A60" s="18" t="s">
        <v>45</v>
      </c>
      <c r="B60" s="24" t="s">
        <v>73</v>
      </c>
      <c r="C60" s="17" t="s">
        <v>46</v>
      </c>
      <c r="D60" s="17"/>
      <c r="E60" s="40" t="s">
        <v>170</v>
      </c>
      <c r="F60" s="12">
        <f>F61</f>
        <v>2960.3</v>
      </c>
    </row>
    <row r="61" spans="1:17" ht="30" x14ac:dyDescent="0.25">
      <c r="A61" s="16" t="s">
        <v>47</v>
      </c>
      <c r="B61" s="24" t="s">
        <v>73</v>
      </c>
      <c r="C61" s="17" t="s">
        <v>48</v>
      </c>
      <c r="D61" s="17"/>
      <c r="E61" s="40" t="s">
        <v>170</v>
      </c>
      <c r="F61" s="12">
        <f>F62+F66+F68+F70+F72</f>
        <v>2960.3</v>
      </c>
    </row>
    <row r="62" spans="1:17" ht="30" x14ac:dyDescent="0.25">
      <c r="A62" s="18" t="s">
        <v>49</v>
      </c>
      <c r="B62" s="24" t="s">
        <v>73</v>
      </c>
      <c r="C62" s="17" t="s">
        <v>50</v>
      </c>
      <c r="D62" s="17"/>
      <c r="E62" s="40" t="s">
        <v>169</v>
      </c>
      <c r="F62" s="7">
        <f>F63+F64+F65</f>
        <v>1810.8</v>
      </c>
    </row>
    <row r="63" spans="1:17" ht="79.5" customHeight="1" x14ac:dyDescent="0.25">
      <c r="A63" s="18" t="s">
        <v>24</v>
      </c>
      <c r="B63" s="24" t="s">
        <v>73</v>
      </c>
      <c r="C63" s="17" t="s">
        <v>50</v>
      </c>
      <c r="D63" s="17">
        <v>100</v>
      </c>
      <c r="E63" s="40" t="s">
        <v>120</v>
      </c>
      <c r="F63" s="46">
        <v>229.9</v>
      </c>
    </row>
    <row r="64" spans="1:17" ht="30" x14ac:dyDescent="0.25">
      <c r="A64" s="16" t="s">
        <v>51</v>
      </c>
      <c r="B64" s="24" t="s">
        <v>73</v>
      </c>
      <c r="C64" s="17" t="s">
        <v>50</v>
      </c>
      <c r="D64" s="17">
        <v>200</v>
      </c>
      <c r="E64" s="40" t="s">
        <v>168</v>
      </c>
      <c r="F64" s="7">
        <v>1568.8</v>
      </c>
    </row>
    <row r="65" spans="1:6" x14ac:dyDescent="0.25">
      <c r="A65" s="16" t="s">
        <v>28</v>
      </c>
      <c r="B65" s="24" t="s">
        <v>73</v>
      </c>
      <c r="C65" s="17" t="s">
        <v>50</v>
      </c>
      <c r="D65" s="17">
        <v>800</v>
      </c>
      <c r="E65" s="40" t="s">
        <v>167</v>
      </c>
      <c r="F65" s="67">
        <v>12.1</v>
      </c>
    </row>
    <row r="66" spans="1:6" ht="96.75" customHeight="1" x14ac:dyDescent="0.25">
      <c r="A66" s="16" t="s">
        <v>121</v>
      </c>
      <c r="B66" s="24" t="s">
        <v>73</v>
      </c>
      <c r="C66" s="17" t="s">
        <v>52</v>
      </c>
      <c r="D66" s="17"/>
      <c r="E66" s="40" t="str">
        <f>E67</f>
        <v>+150,0</v>
      </c>
      <c r="F66" s="7">
        <f>F67</f>
        <v>350</v>
      </c>
    </row>
    <row r="67" spans="1:6" ht="28.5" customHeight="1" x14ac:dyDescent="0.25">
      <c r="A67" s="16" t="s">
        <v>51</v>
      </c>
      <c r="B67" s="24" t="s">
        <v>73</v>
      </c>
      <c r="C67" s="17" t="s">
        <v>52</v>
      </c>
      <c r="D67" s="17">
        <v>200</v>
      </c>
      <c r="E67" s="40" t="s">
        <v>166</v>
      </c>
      <c r="F67" s="7">
        <v>350</v>
      </c>
    </row>
    <row r="68" spans="1:6" ht="47.25" customHeight="1" x14ac:dyDescent="0.25">
      <c r="A68" s="44" t="s">
        <v>82</v>
      </c>
      <c r="B68" s="24" t="s">
        <v>73</v>
      </c>
      <c r="C68" s="17" t="s">
        <v>81</v>
      </c>
      <c r="D68" s="41"/>
      <c r="E68" s="43" t="str">
        <f>E69</f>
        <v>+639,5</v>
      </c>
      <c r="F68" s="46">
        <f>F69</f>
        <v>639.5</v>
      </c>
    </row>
    <row r="69" spans="1:6" ht="37.5" customHeight="1" x14ac:dyDescent="0.25">
      <c r="A69" s="16" t="s">
        <v>51</v>
      </c>
      <c r="B69" s="24" t="s">
        <v>73</v>
      </c>
      <c r="C69" s="17" t="s">
        <v>81</v>
      </c>
      <c r="D69" s="42">
        <v>200</v>
      </c>
      <c r="E69" s="43" t="s">
        <v>165</v>
      </c>
      <c r="F69" s="46">
        <v>639.5</v>
      </c>
    </row>
    <row r="70" spans="1:6" ht="59.25" customHeight="1" x14ac:dyDescent="0.25">
      <c r="A70" s="44" t="s">
        <v>84</v>
      </c>
      <c r="B70" s="24" t="s">
        <v>73</v>
      </c>
      <c r="C70" s="17" t="s">
        <v>83</v>
      </c>
      <c r="D70" s="42"/>
      <c r="E70" s="45" t="str">
        <f>E71</f>
        <v>+80,0</v>
      </c>
      <c r="F70" s="46">
        <f>F71</f>
        <v>80</v>
      </c>
    </row>
    <row r="71" spans="1:6" ht="39.75" customHeight="1" x14ac:dyDescent="0.25">
      <c r="A71" s="16" t="s">
        <v>51</v>
      </c>
      <c r="B71" s="24" t="s">
        <v>73</v>
      </c>
      <c r="C71" s="17" t="s">
        <v>83</v>
      </c>
      <c r="D71" s="42">
        <v>200</v>
      </c>
      <c r="E71" s="43" t="s">
        <v>148</v>
      </c>
      <c r="F71" s="46">
        <v>80</v>
      </c>
    </row>
    <row r="72" spans="1:6" ht="45" x14ac:dyDescent="0.25">
      <c r="A72" s="44" t="s">
        <v>86</v>
      </c>
      <c r="B72" s="24" t="s">
        <v>73</v>
      </c>
      <c r="C72" s="17" t="s">
        <v>85</v>
      </c>
      <c r="D72" s="42"/>
      <c r="E72" s="45" t="str">
        <f>E73</f>
        <v>+80,0</v>
      </c>
      <c r="F72" s="46">
        <f>F73</f>
        <v>80</v>
      </c>
    </row>
    <row r="73" spans="1:6" ht="33.75" customHeight="1" x14ac:dyDescent="0.25">
      <c r="A73" s="16" t="s">
        <v>51</v>
      </c>
      <c r="B73" s="24" t="s">
        <v>73</v>
      </c>
      <c r="C73" s="17" t="s">
        <v>85</v>
      </c>
      <c r="D73" s="42">
        <v>200</v>
      </c>
      <c r="E73" s="43" t="s">
        <v>148</v>
      </c>
      <c r="F73" s="46">
        <v>80</v>
      </c>
    </row>
    <row r="74" spans="1:6" ht="24.75" customHeight="1" x14ac:dyDescent="0.25">
      <c r="A74" s="99" t="s">
        <v>171</v>
      </c>
      <c r="B74" s="23" t="s">
        <v>172</v>
      </c>
      <c r="C74" s="17"/>
      <c r="D74" s="17"/>
      <c r="E74" s="50" t="s">
        <v>181</v>
      </c>
      <c r="F74" s="100">
        <f>F75</f>
        <v>50</v>
      </c>
    </row>
    <row r="75" spans="1:6" ht="28.5" customHeight="1" x14ac:dyDescent="0.25">
      <c r="A75" s="99" t="s">
        <v>173</v>
      </c>
      <c r="B75" s="23" t="s">
        <v>174</v>
      </c>
      <c r="C75" s="17"/>
      <c r="D75" s="17"/>
      <c r="E75" s="40" t="s">
        <v>181</v>
      </c>
      <c r="F75" s="100">
        <f>F76</f>
        <v>50</v>
      </c>
    </row>
    <row r="76" spans="1:6" ht="33.75" customHeight="1" x14ac:dyDescent="0.25">
      <c r="A76" s="101" t="s">
        <v>175</v>
      </c>
      <c r="B76" s="24" t="s">
        <v>174</v>
      </c>
      <c r="C76" s="17" t="s">
        <v>37</v>
      </c>
      <c r="D76" s="17"/>
      <c r="E76" s="40" t="s">
        <v>181</v>
      </c>
      <c r="F76" s="102">
        <f t="shared" ref="F76:F79" si="5">F77</f>
        <v>50</v>
      </c>
    </row>
    <row r="77" spans="1:6" ht="24" customHeight="1" x14ac:dyDescent="0.25">
      <c r="A77" s="101" t="s">
        <v>176</v>
      </c>
      <c r="B77" s="24" t="s">
        <v>174</v>
      </c>
      <c r="C77" s="17" t="s">
        <v>177</v>
      </c>
      <c r="D77" s="17"/>
      <c r="E77" s="40" t="s">
        <v>181</v>
      </c>
      <c r="F77" s="102">
        <f t="shared" si="5"/>
        <v>50</v>
      </c>
    </row>
    <row r="78" spans="1:6" ht="33.75" customHeight="1" x14ac:dyDescent="0.25">
      <c r="A78" s="101" t="s">
        <v>178</v>
      </c>
      <c r="B78" s="24" t="s">
        <v>174</v>
      </c>
      <c r="C78" s="17" t="s">
        <v>179</v>
      </c>
      <c r="D78" s="17"/>
      <c r="E78" s="40" t="s">
        <v>181</v>
      </c>
      <c r="F78" s="102">
        <f t="shared" si="5"/>
        <v>50</v>
      </c>
    </row>
    <row r="79" spans="1:6" ht="33.75" customHeight="1" x14ac:dyDescent="0.25">
      <c r="A79" s="83" t="s">
        <v>121</v>
      </c>
      <c r="B79" s="24" t="s">
        <v>174</v>
      </c>
      <c r="C79" s="17" t="s">
        <v>180</v>
      </c>
      <c r="D79" s="17"/>
      <c r="E79" s="40" t="s">
        <v>181</v>
      </c>
      <c r="F79" s="102">
        <f t="shared" si="5"/>
        <v>50</v>
      </c>
    </row>
    <row r="80" spans="1:6" ht="33.75" customHeight="1" x14ac:dyDescent="0.25">
      <c r="A80" s="101" t="s">
        <v>27</v>
      </c>
      <c r="B80" s="24" t="s">
        <v>174</v>
      </c>
      <c r="C80" s="17" t="s">
        <v>180</v>
      </c>
      <c r="D80" s="17">
        <v>200</v>
      </c>
      <c r="E80" s="40" t="s">
        <v>181</v>
      </c>
      <c r="F80" s="102">
        <v>50</v>
      </c>
    </row>
    <row r="81" spans="1:6" x14ac:dyDescent="0.25">
      <c r="A81" s="48" t="s">
        <v>15</v>
      </c>
      <c r="B81" s="48"/>
      <c r="C81" s="113" t="s">
        <v>156</v>
      </c>
      <c r="D81" s="113"/>
      <c r="E81" s="49"/>
      <c r="F81" s="48"/>
    </row>
  </sheetData>
  <mergeCells count="12">
    <mergeCell ref="C81:D81"/>
    <mergeCell ref="A14:F14"/>
    <mergeCell ref="C1:F1"/>
    <mergeCell ref="C2:F2"/>
    <mergeCell ref="C3:F3"/>
    <mergeCell ref="C5:E5"/>
    <mergeCell ref="J52:Q55"/>
    <mergeCell ref="A17:A18"/>
    <mergeCell ref="B17:B18"/>
    <mergeCell ref="C17:C18"/>
    <mergeCell ref="D17:D18"/>
    <mergeCell ref="E17:F17"/>
  </mergeCells>
  <printOptions horizontalCentered="1" verticalCentered="1"/>
  <pageMargins left="0.19685039370078741" right="0.19685039370078741" top="0.19685039370078741" bottom="0.19685039370078741" header="0" footer="0"/>
  <pageSetup paperSize="9" scale="69" fitToHeight="0" orientation="portrait" verticalDpi="180" r:id="rId1"/>
  <rowBreaks count="2" manualBreakCount="2">
    <brk id="31" max="5" man="1"/>
    <brk id="5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view="pageBreakPreview" topLeftCell="A11" zoomScale="60" zoomScaleNormal="100" workbookViewId="0">
      <selection activeCell="D18" sqref="D18"/>
    </sheetView>
  </sheetViews>
  <sheetFormatPr defaultRowHeight="15" x14ac:dyDescent="0.25"/>
  <cols>
    <col min="1" max="1" width="67.5" customWidth="1"/>
    <col min="2" max="2" width="18.375" customWidth="1"/>
    <col min="4" max="4" width="12.625" customWidth="1"/>
    <col min="5" max="5" width="20.25" customWidth="1"/>
  </cols>
  <sheetData>
    <row r="1" spans="1:6" x14ac:dyDescent="0.25">
      <c r="B1" s="115" t="s">
        <v>89</v>
      </c>
      <c r="C1" s="115"/>
      <c r="D1" s="115"/>
      <c r="E1" s="115"/>
    </row>
    <row r="2" spans="1:6" x14ac:dyDescent="0.25">
      <c r="B2" s="115" t="s">
        <v>140</v>
      </c>
      <c r="C2" s="115"/>
      <c r="D2" s="115"/>
      <c r="E2" s="115"/>
    </row>
    <row r="3" spans="1:6" x14ac:dyDescent="0.25">
      <c r="B3" s="115" t="s">
        <v>12</v>
      </c>
      <c r="C3" s="115"/>
      <c r="D3" s="115"/>
      <c r="E3" s="115"/>
    </row>
    <row r="4" spans="1:6" x14ac:dyDescent="0.25">
      <c r="B4" s="116" t="s">
        <v>183</v>
      </c>
      <c r="C4" s="116"/>
      <c r="D4" s="116"/>
      <c r="E4" s="116"/>
    </row>
    <row r="5" spans="1:6" x14ac:dyDescent="0.25">
      <c r="B5" s="116" t="s">
        <v>135</v>
      </c>
      <c r="C5" s="116"/>
      <c r="D5" s="116"/>
      <c r="E5" s="116"/>
    </row>
    <row r="6" spans="1:6" x14ac:dyDescent="0.25">
      <c r="B6" s="115" t="s">
        <v>182</v>
      </c>
      <c r="C6" s="115"/>
      <c r="D6" s="115"/>
      <c r="E6" s="115"/>
    </row>
    <row r="7" spans="1:6" x14ac:dyDescent="0.25">
      <c r="B7" s="115" t="s">
        <v>12</v>
      </c>
      <c r="C7" s="115"/>
      <c r="D7" s="115"/>
      <c r="E7" s="115"/>
    </row>
    <row r="8" spans="1:6" x14ac:dyDescent="0.25">
      <c r="B8" s="115" t="s">
        <v>119</v>
      </c>
      <c r="C8" s="115"/>
      <c r="D8" s="115"/>
      <c r="E8" s="115"/>
    </row>
    <row r="9" spans="1:6" x14ac:dyDescent="0.25">
      <c r="B9" s="115" t="s">
        <v>117</v>
      </c>
      <c r="C9" s="115"/>
      <c r="D9" s="115"/>
      <c r="E9" s="115"/>
    </row>
    <row r="10" spans="1:6" x14ac:dyDescent="0.25">
      <c r="B10" s="2"/>
      <c r="C10" s="2"/>
      <c r="D10" s="51"/>
      <c r="E10" s="2"/>
    </row>
    <row r="11" spans="1:6" ht="15.75" x14ac:dyDescent="0.25">
      <c r="A11" s="114" t="s">
        <v>157</v>
      </c>
      <c r="B11" s="114"/>
      <c r="C11" s="114"/>
      <c r="D11" s="114"/>
      <c r="E11" s="114"/>
      <c r="F11" s="6"/>
    </row>
    <row r="12" spans="1:6" ht="15.75" x14ac:dyDescent="0.25">
      <c r="A12" s="114" t="s">
        <v>115</v>
      </c>
      <c r="B12" s="114"/>
      <c r="C12" s="114"/>
      <c r="D12" s="114"/>
      <c r="E12" s="114"/>
      <c r="F12" s="114"/>
    </row>
    <row r="13" spans="1:6" ht="15.75" x14ac:dyDescent="0.25">
      <c r="A13" s="114" t="s">
        <v>62</v>
      </c>
      <c r="B13" s="114"/>
      <c r="C13" s="114"/>
      <c r="D13" s="114"/>
      <c r="E13" s="114"/>
      <c r="F13" s="6"/>
    </row>
    <row r="14" spans="1:6" ht="15.75" x14ac:dyDescent="0.25">
      <c r="A14" s="114" t="s">
        <v>61</v>
      </c>
      <c r="B14" s="114"/>
      <c r="C14" s="114"/>
      <c r="D14" s="114"/>
      <c r="E14" s="114"/>
      <c r="F14" s="6"/>
    </row>
    <row r="15" spans="1:6" x14ac:dyDescent="0.25">
      <c r="E15" s="4" t="s">
        <v>14</v>
      </c>
    </row>
    <row r="16" spans="1:6" x14ac:dyDescent="0.25">
      <c r="A16" s="117" t="s">
        <v>1</v>
      </c>
      <c r="B16" s="117" t="s">
        <v>18</v>
      </c>
      <c r="C16" s="117" t="s">
        <v>19</v>
      </c>
      <c r="D16" s="118" t="s">
        <v>2</v>
      </c>
      <c r="E16" s="119"/>
    </row>
    <row r="17" spans="1:5" ht="30" x14ac:dyDescent="0.25">
      <c r="A17" s="117"/>
      <c r="B17" s="117"/>
      <c r="C17" s="117"/>
      <c r="D17" s="53" t="s">
        <v>75</v>
      </c>
      <c r="E17" s="52" t="s">
        <v>114</v>
      </c>
    </row>
    <row r="18" spans="1:5" x14ac:dyDescent="0.25">
      <c r="A18" s="14" t="s">
        <v>3</v>
      </c>
      <c r="B18" s="15"/>
      <c r="C18" s="15"/>
      <c r="D18" s="64" t="str">
        <f>прил2!E19</f>
        <v>+1808,6</v>
      </c>
      <c r="E18" s="12">
        <f>E19+E46</f>
        <v>6018.6</v>
      </c>
    </row>
    <row r="19" spans="1:5" ht="65.25" customHeight="1" x14ac:dyDescent="0.25">
      <c r="A19" s="13" t="s">
        <v>184</v>
      </c>
      <c r="B19" s="21" t="s">
        <v>53</v>
      </c>
      <c r="C19" s="17"/>
      <c r="D19" s="50" t="s">
        <v>122</v>
      </c>
      <c r="E19" s="12">
        <f>E24+E30+E20+E44</f>
        <v>4007.5</v>
      </c>
    </row>
    <row r="20" spans="1:5" ht="24.75" customHeight="1" x14ac:dyDescent="0.25">
      <c r="A20" s="16" t="s">
        <v>97</v>
      </c>
      <c r="B20" s="17" t="s">
        <v>103</v>
      </c>
      <c r="C20" s="17"/>
      <c r="D20" s="50" t="str">
        <f>прил2!E44</f>
        <v>+100,0</v>
      </c>
      <c r="E20" s="7">
        <f>E21</f>
        <v>100</v>
      </c>
    </row>
    <row r="21" spans="1:5" ht="41.25" customHeight="1" x14ac:dyDescent="0.25">
      <c r="A21" s="18" t="s">
        <v>99</v>
      </c>
      <c r="B21" s="17" t="s">
        <v>104</v>
      </c>
      <c r="C21" s="17"/>
      <c r="D21" s="50" t="str">
        <f>прил2!E45</f>
        <v>+100,0</v>
      </c>
      <c r="E21" s="7">
        <f>E22</f>
        <v>100</v>
      </c>
    </row>
    <row r="22" spans="1:5" ht="69.75" customHeight="1" x14ac:dyDescent="0.25">
      <c r="A22" s="16" t="s">
        <v>121</v>
      </c>
      <c r="B22" s="17" t="s">
        <v>102</v>
      </c>
      <c r="C22" s="17"/>
      <c r="D22" s="50" t="str">
        <f>прил2!E46</f>
        <v>+100,0</v>
      </c>
      <c r="E22" s="7">
        <f>E23</f>
        <v>100</v>
      </c>
    </row>
    <row r="23" spans="1:5" ht="33.75" customHeight="1" x14ac:dyDescent="0.25">
      <c r="A23" s="16" t="s">
        <v>27</v>
      </c>
      <c r="B23" s="17" t="s">
        <v>102</v>
      </c>
      <c r="C23" s="17">
        <v>200</v>
      </c>
      <c r="D23" s="50" t="str">
        <f>прил2!E47</f>
        <v>+100,0</v>
      </c>
      <c r="E23" s="7">
        <f>прил2!F47</f>
        <v>100</v>
      </c>
    </row>
    <row r="24" spans="1:5" ht="16.5" customHeight="1" x14ac:dyDescent="0.25">
      <c r="A24" s="19" t="s">
        <v>54</v>
      </c>
      <c r="B24" s="17" t="s">
        <v>39</v>
      </c>
      <c r="C24" s="17"/>
      <c r="D24" s="40" t="str">
        <f>D25</f>
        <v>+597,2</v>
      </c>
      <c r="E24" s="7">
        <f>E25</f>
        <v>897.2</v>
      </c>
    </row>
    <row r="25" spans="1:5" ht="30" customHeight="1" x14ac:dyDescent="0.25">
      <c r="A25" s="19" t="s">
        <v>40</v>
      </c>
      <c r="B25" s="17" t="s">
        <v>41</v>
      </c>
      <c r="C25" s="17"/>
      <c r="D25" s="40" t="str">
        <f>прил2!E52</f>
        <v>+597,2</v>
      </c>
      <c r="E25" s="7">
        <f>E28+E26</f>
        <v>897.2</v>
      </c>
    </row>
    <row r="26" spans="1:5" ht="56.25" customHeight="1" x14ac:dyDescent="0.25">
      <c r="A26" s="19" t="str">
        <f>прил2!A53</f>
        <v>Мероприятия по благоустройству территорий населенных пунктов,коммунальному хозяйству,обеспечению мер пожарной безопасности и осуществлению  дорожной деятельностью в границах  сельских поселений</v>
      </c>
      <c r="B26" s="17" t="str">
        <f>прил2!C53</f>
        <v>30 1 01 03150</v>
      </c>
      <c r="C26" s="17"/>
      <c r="D26" s="40" t="str">
        <f>прил2!E53</f>
        <v>+897,2</v>
      </c>
      <c r="E26" s="7">
        <f>прил2!F53</f>
        <v>897.2</v>
      </c>
    </row>
    <row r="27" spans="1:5" ht="33.75" customHeight="1" x14ac:dyDescent="0.25">
      <c r="A27" s="19" t="str">
        <f>прил2!A54</f>
        <v>Закупка товаров, работ и услуг для обеспечения государственных (муниципальных) нужд</v>
      </c>
      <c r="B27" s="17" t="str">
        <f>прил2!C54</f>
        <v>30 1 01 03150</v>
      </c>
      <c r="C27" s="17">
        <f>прил2!D54</f>
        <v>200</v>
      </c>
      <c r="D27" s="40" t="str">
        <f>прил2!E54</f>
        <v>+897,2</v>
      </c>
      <c r="E27" s="7">
        <f>прил2!F54</f>
        <v>897.2</v>
      </c>
    </row>
    <row r="28" spans="1:5" ht="71.25" customHeight="1" x14ac:dyDescent="0.25">
      <c r="A28" s="16" t="s">
        <v>121</v>
      </c>
      <c r="B28" s="17" t="s">
        <v>42</v>
      </c>
      <c r="C28" s="17"/>
      <c r="D28" s="40" t="str">
        <f>прил2!E55</f>
        <v>-300,0</v>
      </c>
      <c r="E28" s="7">
        <f>E29</f>
        <v>0</v>
      </c>
    </row>
    <row r="29" spans="1:5" ht="31.5" customHeight="1" x14ac:dyDescent="0.25">
      <c r="A29" s="19" t="s">
        <v>51</v>
      </c>
      <c r="B29" s="17" t="s">
        <v>42</v>
      </c>
      <c r="C29" s="17">
        <v>200</v>
      </c>
      <c r="D29" s="40" t="str">
        <f>прил2!E56</f>
        <v>-300,0</v>
      </c>
      <c r="E29" s="7">
        <f>прил2!F56</f>
        <v>0</v>
      </c>
    </row>
    <row r="30" spans="1:5" ht="32.25" customHeight="1" x14ac:dyDescent="0.25">
      <c r="A30" s="19" t="s">
        <v>45</v>
      </c>
      <c r="B30" s="17" t="s">
        <v>46</v>
      </c>
      <c r="C30" s="17"/>
      <c r="D30" s="40" t="str">
        <f>прил2!E60</f>
        <v>+1059,4</v>
      </c>
      <c r="E30" s="7">
        <f>E31</f>
        <v>2960.3</v>
      </c>
    </row>
    <row r="31" spans="1:5" ht="35.25" customHeight="1" x14ac:dyDescent="0.25">
      <c r="A31" s="19" t="s">
        <v>55</v>
      </c>
      <c r="B31" s="17" t="s">
        <v>48</v>
      </c>
      <c r="C31" s="17"/>
      <c r="D31" s="40" t="str">
        <f>прил2!E61</f>
        <v>+1059,4</v>
      </c>
      <c r="E31" s="7">
        <f>E32+E36+E38+E40+E42</f>
        <v>2960.3</v>
      </c>
    </row>
    <row r="32" spans="1:5" ht="33.75" customHeight="1" x14ac:dyDescent="0.25">
      <c r="A32" s="19" t="s">
        <v>56</v>
      </c>
      <c r="B32" s="17" t="s">
        <v>50</v>
      </c>
      <c r="C32" s="17"/>
      <c r="D32" s="40" t="str">
        <f>прил2!E62</f>
        <v>+109,9</v>
      </c>
      <c r="E32" s="7">
        <f>E34+E33+E35</f>
        <v>1810.8</v>
      </c>
    </row>
    <row r="33" spans="1:5" ht="50.25" customHeight="1" x14ac:dyDescent="0.25">
      <c r="A33" s="19" t="str">
        <f>прил2!A63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3" s="17" t="str">
        <f>прил2!C63</f>
        <v>30 2 02 06050</v>
      </c>
      <c r="C33" s="17">
        <f>прил2!D63</f>
        <v>100</v>
      </c>
      <c r="D33" s="40" t="str">
        <f>прил2!E63</f>
        <v>+7,2</v>
      </c>
      <c r="E33" s="7">
        <f>прил2!F63</f>
        <v>229.9</v>
      </c>
    </row>
    <row r="34" spans="1:5" x14ac:dyDescent="0.25">
      <c r="A34" s="19" t="s">
        <v>51</v>
      </c>
      <c r="B34" s="17" t="s">
        <v>50</v>
      </c>
      <c r="C34" s="17">
        <v>200</v>
      </c>
      <c r="D34" s="40" t="str">
        <f>прил2!E64</f>
        <v>+92,7</v>
      </c>
      <c r="E34" s="7">
        <f>прил2!F64</f>
        <v>1568.8</v>
      </c>
    </row>
    <row r="35" spans="1:5" x14ac:dyDescent="0.25">
      <c r="A35" s="19" t="str">
        <f>прил2!A65</f>
        <v>Иные бюджетные ассигнования</v>
      </c>
      <c r="B35" s="17" t="str">
        <f>B34</f>
        <v>30 2 02 06050</v>
      </c>
      <c r="C35" s="17">
        <f>прил2!D65</f>
        <v>800</v>
      </c>
      <c r="D35" s="40" t="str">
        <f>прил2!E65</f>
        <v>+10,0</v>
      </c>
      <c r="E35" s="7">
        <f>прил2!F65</f>
        <v>12.1</v>
      </c>
    </row>
    <row r="36" spans="1:5" ht="64.5" customHeight="1" x14ac:dyDescent="0.25">
      <c r="A36" s="16" t="s">
        <v>121</v>
      </c>
      <c r="B36" s="17" t="s">
        <v>52</v>
      </c>
      <c r="C36" s="25"/>
      <c r="D36" s="40" t="str">
        <f t="shared" ref="D36" si="0">D37</f>
        <v>+150,0</v>
      </c>
      <c r="E36" s="7">
        <f>E37</f>
        <v>350</v>
      </c>
    </row>
    <row r="37" spans="1:5" x14ac:dyDescent="0.25">
      <c r="A37" s="19" t="s">
        <v>51</v>
      </c>
      <c r="B37" s="17" t="s">
        <v>52</v>
      </c>
      <c r="C37" s="17">
        <v>200</v>
      </c>
      <c r="D37" s="40" t="str">
        <f>прил2!E67</f>
        <v>+150,0</v>
      </c>
      <c r="E37" s="7">
        <f>прил2!F67</f>
        <v>350</v>
      </c>
    </row>
    <row r="38" spans="1:5" ht="48" customHeight="1" x14ac:dyDescent="0.25">
      <c r="A38" s="19" t="str">
        <f>прил2!A68</f>
        <v>Реализация проектов развития общественной инфраструктуры, основанных на местных инициативах, за счет средств бюджетов</v>
      </c>
      <c r="B38" s="17" t="str">
        <f>прил2!C68</f>
        <v>30 2 02 S2471</v>
      </c>
      <c r="C38" s="17"/>
      <c r="D38" s="40" t="str">
        <f>прил2!E68</f>
        <v>+639,5</v>
      </c>
      <c r="E38" s="7">
        <f>прил2!F68</f>
        <v>639.5</v>
      </c>
    </row>
    <row r="39" spans="1:5" ht="30" customHeight="1" x14ac:dyDescent="0.25">
      <c r="A39" s="19" t="str">
        <f>прил2!A69</f>
        <v>Закупка товаров, работ и услуг для государственных (муниципальных) нужд</v>
      </c>
      <c r="B39" s="17" t="str">
        <f>прил2!C69</f>
        <v>30 2 02 S2471</v>
      </c>
      <c r="C39" s="17">
        <f>C37</f>
        <v>200</v>
      </c>
      <c r="D39" s="40" t="str">
        <f>прил2!E69</f>
        <v>+639,5</v>
      </c>
      <c r="E39" s="7">
        <f>прил2!F69</f>
        <v>639.5</v>
      </c>
    </row>
    <row r="40" spans="1:5" ht="41.25" customHeight="1" x14ac:dyDescent="0.25">
      <c r="A40" s="19" t="str">
        <f>прил2!A70</f>
        <v>Реализация проектов развития общественной инфраструктуры, основанных на местных инициативах, за счет средств поступивших от физических лиц</v>
      </c>
      <c r="B40" s="17" t="str">
        <f>прил2!C70</f>
        <v>30 2 02 S2472</v>
      </c>
      <c r="C40" s="17"/>
      <c r="D40" s="40" t="str">
        <f>прил2!E70</f>
        <v>+80,0</v>
      </c>
      <c r="E40" s="7">
        <f>прил2!F70</f>
        <v>80</v>
      </c>
    </row>
    <row r="41" spans="1:5" ht="30" customHeight="1" x14ac:dyDescent="0.25">
      <c r="A41" s="19" t="str">
        <f>прил2!A71</f>
        <v>Закупка товаров, работ и услуг для государственных (муниципальных) нужд</v>
      </c>
      <c r="B41" s="17" t="str">
        <f>прил2!C71</f>
        <v>30 2 02 S2472</v>
      </c>
      <c r="C41" s="17">
        <f>C39</f>
        <v>200</v>
      </c>
      <c r="D41" s="40" t="str">
        <f>прил2!E71</f>
        <v>+80,0</v>
      </c>
      <c r="E41" s="7">
        <f>прил2!F71</f>
        <v>80</v>
      </c>
    </row>
    <row r="42" spans="1:5" ht="41.25" customHeight="1" x14ac:dyDescent="0.25">
      <c r="A42" s="19" t="str">
        <f>прил2!A72</f>
        <v>Реализация проектов развития общественной инфраструктуры, основанных на местных инициативах, за счет средств поступивших от юридических лиц</v>
      </c>
      <c r="B42" s="17" t="str">
        <f>прил2!C72</f>
        <v>30 2 02 S2473</v>
      </c>
      <c r="C42" s="17"/>
      <c r="D42" s="40" t="str">
        <f>прил2!E72</f>
        <v>+80,0</v>
      </c>
      <c r="E42" s="7">
        <f>прил2!F72</f>
        <v>80</v>
      </c>
    </row>
    <row r="43" spans="1:5" ht="29.25" customHeight="1" x14ac:dyDescent="0.25">
      <c r="A43" s="19" t="str">
        <f>прил2!A73</f>
        <v>Закупка товаров, работ и услуг для государственных (муниципальных) нужд</v>
      </c>
      <c r="B43" s="17" t="str">
        <f>прил2!C73</f>
        <v>30 2 02 S2473</v>
      </c>
      <c r="C43" s="17">
        <f>C41</f>
        <v>200</v>
      </c>
      <c r="D43" s="40" t="str">
        <f>прил2!E73</f>
        <v>+80,0</v>
      </c>
      <c r="E43" s="7">
        <f>прил2!F73</f>
        <v>80</v>
      </c>
    </row>
    <row r="44" spans="1:5" ht="65.25" customHeight="1" x14ac:dyDescent="0.25">
      <c r="A44" s="83" t="s">
        <v>121</v>
      </c>
      <c r="B44" s="17" t="s">
        <v>180</v>
      </c>
      <c r="C44" s="25"/>
      <c r="D44" s="102" t="str">
        <f>прил2!E79</f>
        <v>+50,0</v>
      </c>
      <c r="E44" s="7">
        <f>E45</f>
        <v>50</v>
      </c>
    </row>
    <row r="45" spans="1:5" ht="39" customHeight="1" x14ac:dyDescent="0.25">
      <c r="A45" s="101" t="s">
        <v>27</v>
      </c>
      <c r="B45" s="17" t="s">
        <v>180</v>
      </c>
      <c r="C45" s="17">
        <v>200</v>
      </c>
      <c r="D45" s="102" t="str">
        <f>прил2!E80</f>
        <v>+50,0</v>
      </c>
      <c r="E45" s="7">
        <f>прил2!F80</f>
        <v>50</v>
      </c>
    </row>
    <row r="46" spans="1:5" ht="60" customHeight="1" x14ac:dyDescent="0.25">
      <c r="A46" s="20" t="s">
        <v>158</v>
      </c>
      <c r="B46" s="21" t="s">
        <v>108</v>
      </c>
      <c r="C46" s="21"/>
      <c r="D46" s="50" t="s">
        <v>189</v>
      </c>
      <c r="E46" s="12">
        <f>E47+E49+E53+E55</f>
        <v>2011.1</v>
      </c>
    </row>
    <row r="47" spans="1:5" x14ac:dyDescent="0.25">
      <c r="A47" s="19" t="s">
        <v>63</v>
      </c>
      <c r="B47" s="17" t="s">
        <v>109</v>
      </c>
      <c r="C47" s="17"/>
      <c r="D47" s="40"/>
      <c r="E47" s="7">
        <f>E48</f>
        <v>636</v>
      </c>
    </row>
    <row r="48" spans="1:5" ht="50.25" customHeight="1" x14ac:dyDescent="0.25">
      <c r="A48" s="19" t="s">
        <v>24</v>
      </c>
      <c r="B48" s="17" t="s">
        <v>109</v>
      </c>
      <c r="C48" s="17">
        <v>100</v>
      </c>
      <c r="D48" s="40"/>
      <c r="E48" s="7">
        <f>прил2!F24</f>
        <v>636</v>
      </c>
    </row>
    <row r="49" spans="1:5" x14ac:dyDescent="0.25">
      <c r="A49" s="19" t="s">
        <v>26</v>
      </c>
      <c r="B49" s="17" t="s">
        <v>112</v>
      </c>
      <c r="C49" s="17"/>
      <c r="D49" s="17" t="str">
        <f>прил2!E27</f>
        <v>+2,5</v>
      </c>
      <c r="E49" s="7">
        <f>E50+E51+E52</f>
        <v>1265.5</v>
      </c>
    </row>
    <row r="50" spans="1:5" ht="51" customHeight="1" x14ac:dyDescent="0.25">
      <c r="A50" s="19" t="s">
        <v>24</v>
      </c>
      <c r="B50" s="17" t="s">
        <v>110</v>
      </c>
      <c r="C50" s="17">
        <v>100</v>
      </c>
      <c r="D50" s="40"/>
      <c r="E50" s="7">
        <f>прил2!F28</f>
        <v>562.79999999999995</v>
      </c>
    </row>
    <row r="51" spans="1:5" ht="31.5" customHeight="1" x14ac:dyDescent="0.25">
      <c r="A51" s="19" t="s">
        <v>51</v>
      </c>
      <c r="B51" s="17" t="s">
        <v>110</v>
      </c>
      <c r="C51" s="17">
        <v>200</v>
      </c>
      <c r="D51" s="17" t="str">
        <f>прил2!E29</f>
        <v>+27,4</v>
      </c>
      <c r="E51" s="7">
        <f>прил2!F29</f>
        <v>697.5</v>
      </c>
    </row>
    <row r="52" spans="1:5" x14ac:dyDescent="0.25">
      <c r="A52" s="19" t="s">
        <v>28</v>
      </c>
      <c r="B52" s="17" t="s">
        <v>110</v>
      </c>
      <c r="C52" s="17">
        <v>800</v>
      </c>
      <c r="D52" s="40" t="str">
        <f>прил2!E30</f>
        <v>-24,9</v>
      </c>
      <c r="E52" s="7">
        <f>прил2!F30</f>
        <v>5.2</v>
      </c>
    </row>
    <row r="53" spans="1:5" x14ac:dyDescent="0.25">
      <c r="A53" s="19" t="s">
        <v>30</v>
      </c>
      <c r="B53" s="17" t="s">
        <v>31</v>
      </c>
      <c r="C53" s="17"/>
      <c r="D53" s="17"/>
      <c r="E53" s="7">
        <f>E54</f>
        <v>10</v>
      </c>
    </row>
    <row r="54" spans="1:5" x14ac:dyDescent="0.25">
      <c r="A54" s="19" t="s">
        <v>28</v>
      </c>
      <c r="B54" s="17" t="s">
        <v>31</v>
      </c>
      <c r="C54" s="17">
        <v>800</v>
      </c>
      <c r="D54" s="17"/>
      <c r="E54" s="7">
        <f>прил2!F34</f>
        <v>10</v>
      </c>
    </row>
    <row r="55" spans="1:5" ht="30" x14ac:dyDescent="0.25">
      <c r="A55" s="19" t="s">
        <v>34</v>
      </c>
      <c r="B55" s="17" t="s">
        <v>111</v>
      </c>
      <c r="C55" s="17"/>
      <c r="D55" s="17">
        <f>прил2!E38</f>
        <v>-0.5</v>
      </c>
      <c r="E55" s="7">
        <f>E56+E57</f>
        <v>99.6</v>
      </c>
    </row>
    <row r="56" spans="1:5" ht="60.75" customHeight="1" x14ac:dyDescent="0.25">
      <c r="A56" s="19" t="s">
        <v>24</v>
      </c>
      <c r="B56" s="17" t="s">
        <v>111</v>
      </c>
      <c r="C56" s="17">
        <v>100</v>
      </c>
      <c r="D56" s="17"/>
      <c r="E56" s="7">
        <f>прил2!F39</f>
        <v>90.6</v>
      </c>
    </row>
    <row r="57" spans="1:5" x14ac:dyDescent="0.25">
      <c r="A57" s="19" t="s">
        <v>51</v>
      </c>
      <c r="B57" s="17" t="s">
        <v>111</v>
      </c>
      <c r="C57" s="17">
        <v>200</v>
      </c>
      <c r="D57" s="17">
        <f>прил2!E40</f>
        <v>-0.5</v>
      </c>
      <c r="E57" s="7">
        <f>прил2!F40</f>
        <v>9</v>
      </c>
    </row>
    <row r="58" spans="1:5" ht="15.75" x14ac:dyDescent="0.25">
      <c r="A58" s="3"/>
    </row>
    <row r="59" spans="1:5" x14ac:dyDescent="0.25">
      <c r="A59" s="5" t="s">
        <v>15</v>
      </c>
      <c r="B59" s="1"/>
      <c r="C59" s="1"/>
      <c r="D59" s="1"/>
      <c r="E59" s="63" t="s">
        <v>156</v>
      </c>
    </row>
  </sheetData>
  <mergeCells count="17">
    <mergeCell ref="A13:E13"/>
    <mergeCell ref="A14:E14"/>
    <mergeCell ref="A16:A17"/>
    <mergeCell ref="B16:B17"/>
    <mergeCell ref="C16:C17"/>
    <mergeCell ref="D16:E16"/>
    <mergeCell ref="B7:E7"/>
    <mergeCell ref="B8:E8"/>
    <mergeCell ref="B9:E9"/>
    <mergeCell ref="A12:F12"/>
    <mergeCell ref="B1:E1"/>
    <mergeCell ref="B2:E2"/>
    <mergeCell ref="B3:E3"/>
    <mergeCell ref="B4:E4"/>
    <mergeCell ref="B6:E6"/>
    <mergeCell ref="A11:E11"/>
    <mergeCell ref="B5:E5"/>
  </mergeCells>
  <printOptions horizontalCentered="1"/>
  <pageMargins left="0.9055118110236221" right="0.31496062992125984" top="0.74803149606299213" bottom="0.74803149606299213" header="0.31496062992125984" footer="0.31496062992125984"/>
  <pageSetup paperSize="9" scale="65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abSelected="1" view="pageBreakPreview" zoomScale="60" zoomScaleNormal="100" workbookViewId="0">
      <selection activeCell="E47" sqref="E47"/>
    </sheetView>
  </sheetViews>
  <sheetFormatPr defaultRowHeight="15" x14ac:dyDescent="0.25"/>
  <cols>
    <col min="1" max="1" width="52.75" customWidth="1"/>
    <col min="2" max="2" width="9.125" customWidth="1"/>
    <col min="3" max="3" width="16.625" customWidth="1"/>
    <col min="4" max="4" width="14" customWidth="1"/>
    <col min="5" max="5" width="14.625" customWidth="1"/>
    <col min="6" max="6" width="18.5" customWidth="1"/>
  </cols>
  <sheetData>
    <row r="1" spans="1:6" x14ac:dyDescent="0.25">
      <c r="C1" s="9" t="s">
        <v>90</v>
      </c>
      <c r="D1" s="9"/>
      <c r="E1" s="9"/>
      <c r="F1" s="9"/>
    </row>
    <row r="2" spans="1:6" x14ac:dyDescent="0.25">
      <c r="C2" s="9" t="s">
        <v>140</v>
      </c>
      <c r="D2" s="9"/>
      <c r="E2" s="9"/>
      <c r="F2" s="9"/>
    </row>
    <row r="3" spans="1:6" x14ac:dyDescent="0.25">
      <c r="C3" s="9" t="s">
        <v>12</v>
      </c>
      <c r="D3" s="9"/>
      <c r="E3" s="9"/>
      <c r="F3" s="9"/>
    </row>
    <row r="4" spans="1:6" x14ac:dyDescent="0.25">
      <c r="C4" s="58" t="s">
        <v>141</v>
      </c>
      <c r="D4" s="58"/>
      <c r="E4" s="58"/>
      <c r="F4" s="9"/>
    </row>
    <row r="5" spans="1:6" x14ac:dyDescent="0.25">
      <c r="C5" s="116" t="s">
        <v>135</v>
      </c>
      <c r="D5" s="116"/>
      <c r="E5" s="116"/>
      <c r="F5" s="116"/>
    </row>
    <row r="6" spans="1:6" x14ac:dyDescent="0.25">
      <c r="C6" s="9" t="s">
        <v>182</v>
      </c>
      <c r="D6" s="9"/>
      <c r="E6" s="9"/>
      <c r="F6" s="9"/>
    </row>
    <row r="7" spans="1:6" x14ac:dyDescent="0.25">
      <c r="C7" s="9" t="s">
        <v>12</v>
      </c>
      <c r="D7" s="9"/>
      <c r="E7" s="9"/>
      <c r="F7" s="9"/>
    </row>
    <row r="8" spans="1:6" x14ac:dyDescent="0.25">
      <c r="C8" s="9" t="s">
        <v>116</v>
      </c>
      <c r="D8" s="9"/>
      <c r="E8" s="9"/>
      <c r="F8" s="9"/>
    </row>
    <row r="9" spans="1:6" x14ac:dyDescent="0.25">
      <c r="C9" s="9" t="s">
        <v>117</v>
      </c>
      <c r="D9" s="9"/>
      <c r="E9" s="9"/>
      <c r="F9" s="9"/>
    </row>
    <row r="11" spans="1:6" ht="15.75" x14ac:dyDescent="0.25">
      <c r="A11" s="114" t="s">
        <v>185</v>
      </c>
      <c r="B11" s="114"/>
      <c r="C11" s="114"/>
      <c r="D11" s="114"/>
      <c r="E11" s="114"/>
      <c r="F11" s="114"/>
    </row>
    <row r="12" spans="1:6" ht="15.75" x14ac:dyDescent="0.25">
      <c r="A12" s="114" t="s">
        <v>118</v>
      </c>
      <c r="B12" s="114"/>
      <c r="C12" s="114"/>
      <c r="D12" s="114"/>
      <c r="E12" s="114"/>
      <c r="F12" s="114"/>
    </row>
    <row r="13" spans="1:6" x14ac:dyDescent="0.25">
      <c r="F13" s="4" t="s">
        <v>14</v>
      </c>
    </row>
    <row r="14" spans="1:6" x14ac:dyDescent="0.25">
      <c r="A14" s="117" t="s">
        <v>1</v>
      </c>
      <c r="B14" s="120" t="s">
        <v>59</v>
      </c>
      <c r="C14" s="120" t="s">
        <v>18</v>
      </c>
      <c r="D14" s="120" t="s">
        <v>19</v>
      </c>
      <c r="E14" s="118" t="s">
        <v>2</v>
      </c>
      <c r="F14" s="119"/>
    </row>
    <row r="15" spans="1:6" ht="26.25" x14ac:dyDescent="0.25">
      <c r="A15" s="117"/>
      <c r="B15" s="120"/>
      <c r="C15" s="120"/>
      <c r="D15" s="120"/>
      <c r="E15" s="54" t="s">
        <v>75</v>
      </c>
      <c r="F15" s="56" t="str">
        <f>'прил 3'!E17</f>
        <v>С учетом изменений 2021 год</v>
      </c>
    </row>
    <row r="16" spans="1:6" x14ac:dyDescent="0.25">
      <c r="A16" s="10" t="s">
        <v>3</v>
      </c>
      <c r="B16" s="10"/>
      <c r="C16" s="11"/>
      <c r="D16" s="11"/>
      <c r="E16" s="65" t="str">
        <f>E17</f>
        <v>+1808,6</v>
      </c>
      <c r="F16" s="12">
        <f>F17</f>
        <v>6018.6</v>
      </c>
    </row>
    <row r="17" spans="1:6" ht="53.25" customHeight="1" x14ac:dyDescent="0.25">
      <c r="A17" s="13" t="s">
        <v>186</v>
      </c>
      <c r="B17" s="14">
        <v>791</v>
      </c>
      <c r="C17" s="15"/>
      <c r="D17" s="15"/>
      <c r="E17" s="64" t="str">
        <f>'прил 3'!D18</f>
        <v>+1808,6</v>
      </c>
      <c r="F17" s="12">
        <f>F18+F45</f>
        <v>6018.6</v>
      </c>
    </row>
    <row r="18" spans="1:6" ht="64.5" customHeight="1" x14ac:dyDescent="0.25">
      <c r="A18" s="13" t="s">
        <v>184</v>
      </c>
      <c r="B18" s="14">
        <v>791</v>
      </c>
      <c r="C18" s="14" t="s">
        <v>60</v>
      </c>
      <c r="D18" s="14"/>
      <c r="E18" s="64" t="str">
        <f>'прил 3'!D19</f>
        <v>+801,9</v>
      </c>
      <c r="F18" s="12">
        <f>F23+F29+F19+F43</f>
        <v>4007.5</v>
      </c>
    </row>
    <row r="19" spans="1:6" ht="21.75" customHeight="1" x14ac:dyDescent="0.25">
      <c r="A19" s="16" t="s">
        <v>97</v>
      </c>
      <c r="B19" s="61">
        <v>791</v>
      </c>
      <c r="C19" s="17" t="s">
        <v>103</v>
      </c>
      <c r="D19" s="14"/>
      <c r="E19" s="24" t="str">
        <f>'прил 3'!D20</f>
        <v>+100,0</v>
      </c>
      <c r="F19" s="7">
        <f>F20</f>
        <v>100</v>
      </c>
    </row>
    <row r="20" spans="1:6" ht="37.5" customHeight="1" x14ac:dyDescent="0.25">
      <c r="A20" s="18" t="s">
        <v>99</v>
      </c>
      <c r="B20" s="61">
        <v>791</v>
      </c>
      <c r="C20" s="17" t="s">
        <v>104</v>
      </c>
      <c r="D20" s="14"/>
      <c r="E20" s="24" t="str">
        <f>'прил 3'!D21</f>
        <v>+100,0</v>
      </c>
      <c r="F20" s="7">
        <f>F21</f>
        <v>100</v>
      </c>
    </row>
    <row r="21" spans="1:6" ht="95.25" customHeight="1" x14ac:dyDescent="0.25">
      <c r="A21" s="16" t="s">
        <v>121</v>
      </c>
      <c r="B21" s="61">
        <v>791</v>
      </c>
      <c r="C21" s="17" t="s">
        <v>102</v>
      </c>
      <c r="D21" s="14"/>
      <c r="E21" s="24" t="str">
        <f>'прил 3'!D22</f>
        <v>+100,0</v>
      </c>
      <c r="F21" s="7">
        <f>F22</f>
        <v>100</v>
      </c>
    </row>
    <row r="22" spans="1:6" ht="36" customHeight="1" x14ac:dyDescent="0.25">
      <c r="A22" s="16" t="s">
        <v>27</v>
      </c>
      <c r="B22" s="61">
        <v>791</v>
      </c>
      <c r="C22" s="17" t="s">
        <v>102</v>
      </c>
      <c r="D22" s="61">
        <v>200</v>
      </c>
      <c r="E22" s="24" t="str">
        <f>'прил 3'!D23</f>
        <v>+100,0</v>
      </c>
      <c r="F22" s="7">
        <f>'прил 3'!E23</f>
        <v>100</v>
      </c>
    </row>
    <row r="23" spans="1:6" ht="18.75" customHeight="1" x14ac:dyDescent="0.25">
      <c r="A23" s="19" t="s">
        <v>54</v>
      </c>
      <c r="B23" s="15">
        <v>791</v>
      </c>
      <c r="C23" s="15" t="s">
        <v>39</v>
      </c>
      <c r="D23" s="14"/>
      <c r="E23" s="24" t="str">
        <f>E24</f>
        <v>+597,2</v>
      </c>
      <c r="F23" s="7">
        <f>F24</f>
        <v>897.2</v>
      </c>
    </row>
    <row r="24" spans="1:6" ht="33" customHeight="1" x14ac:dyDescent="0.25">
      <c r="A24" s="19" t="s">
        <v>40</v>
      </c>
      <c r="B24" s="15">
        <v>791</v>
      </c>
      <c r="C24" s="15" t="s">
        <v>41</v>
      </c>
      <c r="D24" s="14"/>
      <c r="E24" s="24" t="str">
        <f>'прил 3'!D25</f>
        <v>+597,2</v>
      </c>
      <c r="F24" s="7">
        <f>F27+F25</f>
        <v>897.2</v>
      </c>
    </row>
    <row r="25" spans="1:6" ht="48.75" customHeight="1" x14ac:dyDescent="0.25">
      <c r="A25" s="19" t="str">
        <f>'прил 3'!A26</f>
        <v>Мероприятия по благоустройству территорий населенных пунктов,коммунальному хозяйству,обеспечению мер пожарной безопасности и осуществлению  дорожной деятельностью в границах  сельских поселений</v>
      </c>
      <c r="B25" s="52">
        <v>791</v>
      </c>
      <c r="C25" s="52" t="str">
        <f>'прил 3'!B26</f>
        <v>30 1 01 03150</v>
      </c>
      <c r="D25" s="14"/>
      <c r="E25" s="24" t="str">
        <f>'прил 3'!D26</f>
        <v>+897,2</v>
      </c>
      <c r="F25" s="7">
        <f>'прил 3'!E26</f>
        <v>897.2</v>
      </c>
    </row>
    <row r="26" spans="1:6" ht="33" customHeight="1" x14ac:dyDescent="0.25">
      <c r="A26" s="19" t="str">
        <f>'прил 3'!A27</f>
        <v>Закупка товаров, работ и услуг для обеспечения государственных (муниципальных) нужд</v>
      </c>
      <c r="B26" s="52">
        <v>791</v>
      </c>
      <c r="C26" s="52" t="str">
        <f>'прил 3'!B27</f>
        <v>30 1 01 03150</v>
      </c>
      <c r="D26" s="52">
        <v>200</v>
      </c>
      <c r="E26" s="24" t="str">
        <f>'прил 3'!D27</f>
        <v>+897,2</v>
      </c>
      <c r="F26" s="7">
        <f>'прил 3'!E27</f>
        <v>897.2</v>
      </c>
    </row>
    <row r="27" spans="1:6" ht="90.75" customHeight="1" x14ac:dyDescent="0.25">
      <c r="A27" s="16" t="s">
        <v>121</v>
      </c>
      <c r="B27" s="15">
        <v>791</v>
      </c>
      <c r="C27" s="17" t="s">
        <v>42</v>
      </c>
      <c r="D27" s="17"/>
      <c r="E27" s="40" t="str">
        <f>E28</f>
        <v>-300,0</v>
      </c>
      <c r="F27" s="7">
        <f>F28</f>
        <v>0</v>
      </c>
    </row>
    <row r="28" spans="1:6" ht="30.75" customHeight="1" x14ac:dyDescent="0.25">
      <c r="A28" s="19" t="s">
        <v>51</v>
      </c>
      <c r="B28" s="15">
        <v>791</v>
      </c>
      <c r="C28" s="17" t="s">
        <v>42</v>
      </c>
      <c r="D28" s="17">
        <v>200</v>
      </c>
      <c r="E28" s="40" t="str">
        <f>'прил 3'!D29</f>
        <v>-300,0</v>
      </c>
      <c r="F28" s="7">
        <f>'прил 3'!E29</f>
        <v>0</v>
      </c>
    </row>
    <row r="29" spans="1:6" ht="30.75" customHeight="1" x14ac:dyDescent="0.25">
      <c r="A29" s="19" t="s">
        <v>45</v>
      </c>
      <c r="B29" s="15">
        <v>791</v>
      </c>
      <c r="C29" s="17" t="s">
        <v>46</v>
      </c>
      <c r="D29" s="17"/>
      <c r="E29" s="40" t="str">
        <f>E30</f>
        <v>+1059,4</v>
      </c>
      <c r="F29" s="7">
        <f>F30</f>
        <v>2960.3</v>
      </c>
    </row>
    <row r="30" spans="1:6" ht="32.25" customHeight="1" x14ac:dyDescent="0.25">
      <c r="A30" s="19" t="s">
        <v>55</v>
      </c>
      <c r="B30" s="15">
        <v>791</v>
      </c>
      <c r="C30" s="17" t="s">
        <v>48</v>
      </c>
      <c r="D30" s="17"/>
      <c r="E30" s="40" t="str">
        <f>'прил 3'!D31</f>
        <v>+1059,4</v>
      </c>
      <c r="F30" s="7">
        <f>F31+F35+F37+F39+F41</f>
        <v>2960.3</v>
      </c>
    </row>
    <row r="31" spans="1:6" ht="30" customHeight="1" x14ac:dyDescent="0.25">
      <c r="A31" s="19" t="s">
        <v>56</v>
      </c>
      <c r="B31" s="15">
        <v>791</v>
      </c>
      <c r="C31" s="17" t="s">
        <v>50</v>
      </c>
      <c r="D31" s="17"/>
      <c r="E31" s="40" t="str">
        <f>'прил 3'!D32</f>
        <v>+109,9</v>
      </c>
      <c r="F31" s="7">
        <f>F33+F32+F34</f>
        <v>1810.8</v>
      </c>
    </row>
    <row r="32" spans="1:6" ht="60" customHeight="1" x14ac:dyDescent="0.25">
      <c r="A32" s="19" t="str">
        <f>'прил 3'!A33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2" s="52">
        <v>791</v>
      </c>
      <c r="C32" s="17" t="str">
        <f>C31</f>
        <v>30 2 02 06050</v>
      </c>
      <c r="D32" s="17">
        <v>100</v>
      </c>
      <c r="E32" s="40" t="str">
        <f>'прил 3'!D33</f>
        <v>+7,2</v>
      </c>
      <c r="F32" s="7">
        <f>'прил 3'!E33</f>
        <v>229.9</v>
      </c>
    </row>
    <row r="33" spans="1:6" ht="31.5" customHeight="1" x14ac:dyDescent="0.25">
      <c r="A33" s="19" t="s">
        <v>51</v>
      </c>
      <c r="B33" s="15">
        <v>791</v>
      </c>
      <c r="C33" s="17" t="s">
        <v>50</v>
      </c>
      <c r="D33" s="17">
        <v>200</v>
      </c>
      <c r="E33" s="40" t="str">
        <f>'прил 3'!D34</f>
        <v>+92,7</v>
      </c>
      <c r="F33" s="7">
        <f>'прил 3'!E34</f>
        <v>1568.8</v>
      </c>
    </row>
    <row r="34" spans="1:6" ht="19.5" customHeight="1" x14ac:dyDescent="0.25">
      <c r="A34" s="16" t="s">
        <v>28</v>
      </c>
      <c r="B34" s="66">
        <v>791</v>
      </c>
      <c r="C34" s="17" t="s">
        <v>50</v>
      </c>
      <c r="D34" s="17">
        <v>800</v>
      </c>
      <c r="E34" s="7" t="str">
        <f>'прил 3'!D35</f>
        <v>+10,0</v>
      </c>
      <c r="F34" s="42">
        <f>'прил 3'!E35</f>
        <v>12.1</v>
      </c>
    </row>
    <row r="35" spans="1:6" ht="91.5" customHeight="1" x14ac:dyDescent="0.25">
      <c r="A35" s="16" t="s">
        <v>121</v>
      </c>
      <c r="B35" s="15">
        <v>791</v>
      </c>
      <c r="C35" s="17" t="s">
        <v>52</v>
      </c>
      <c r="D35" s="17"/>
      <c r="E35" s="40" t="str">
        <f>'прил 3'!D36</f>
        <v>+150,0</v>
      </c>
      <c r="F35" s="7">
        <f>F36</f>
        <v>350</v>
      </c>
    </row>
    <row r="36" spans="1:6" ht="32.25" customHeight="1" x14ac:dyDescent="0.25">
      <c r="A36" s="19" t="s">
        <v>51</v>
      </c>
      <c r="B36" s="15">
        <v>791</v>
      </c>
      <c r="C36" s="17" t="s">
        <v>52</v>
      </c>
      <c r="D36" s="17">
        <v>200</v>
      </c>
      <c r="E36" s="40" t="str">
        <f>'прил 3'!D37</f>
        <v>+150,0</v>
      </c>
      <c r="F36" s="7">
        <f>'прил 3'!E37</f>
        <v>350</v>
      </c>
    </row>
    <row r="37" spans="1:6" ht="52.5" customHeight="1" x14ac:dyDescent="0.25">
      <c r="A37" s="19" t="str">
        <f>'прил 3'!A38</f>
        <v>Реализация проектов развития общественной инфраструктуры, основанных на местных инициативах, за счет средств бюджетов</v>
      </c>
      <c r="B37" s="52">
        <v>791</v>
      </c>
      <c r="C37" s="17" t="str">
        <f>'прил 3'!B38</f>
        <v>30 2 02 S2471</v>
      </c>
      <c r="D37" s="17"/>
      <c r="E37" s="40" t="str">
        <f>'прил 3'!D38</f>
        <v>+639,5</v>
      </c>
      <c r="F37" s="7">
        <f>'прил 3'!E38</f>
        <v>639.5</v>
      </c>
    </row>
    <row r="38" spans="1:6" ht="35.25" customHeight="1" x14ac:dyDescent="0.25">
      <c r="A38" s="19" t="str">
        <f>'прил 3'!A39</f>
        <v>Закупка товаров, работ и услуг для государственных (муниципальных) нужд</v>
      </c>
      <c r="B38" s="52">
        <v>791</v>
      </c>
      <c r="C38" s="17" t="str">
        <f>'прил 3'!B39</f>
        <v>30 2 02 S2471</v>
      </c>
      <c r="D38" s="17">
        <f>D36</f>
        <v>200</v>
      </c>
      <c r="E38" s="40" t="str">
        <f>'прил 3'!D39</f>
        <v>+639,5</v>
      </c>
      <c r="F38" s="7">
        <f>'прил 3'!E39</f>
        <v>639.5</v>
      </c>
    </row>
    <row r="39" spans="1:6" ht="48.75" customHeight="1" x14ac:dyDescent="0.25">
      <c r="A39" s="19" t="str">
        <f>'прил 3'!A40</f>
        <v>Реализация проектов развития общественной инфраструктуры, основанных на местных инициативах, за счет средств поступивших от физических лиц</v>
      </c>
      <c r="B39" s="52">
        <v>791</v>
      </c>
      <c r="C39" s="17" t="str">
        <f>'прил 3'!B40</f>
        <v>30 2 02 S2472</v>
      </c>
      <c r="D39" s="17"/>
      <c r="E39" s="40" t="str">
        <f>'прил 3'!D40</f>
        <v>+80,0</v>
      </c>
      <c r="F39" s="7">
        <f>'прил 3'!E40</f>
        <v>80</v>
      </c>
    </row>
    <row r="40" spans="1:6" ht="32.25" customHeight="1" x14ac:dyDescent="0.25">
      <c r="A40" s="19" t="str">
        <f>'прил 3'!A41</f>
        <v>Закупка товаров, работ и услуг для государственных (муниципальных) нужд</v>
      </c>
      <c r="B40" s="52">
        <v>791</v>
      </c>
      <c r="C40" s="17" t="str">
        <f>'прил 3'!B41</f>
        <v>30 2 02 S2472</v>
      </c>
      <c r="D40" s="17">
        <f>D38</f>
        <v>200</v>
      </c>
      <c r="E40" s="40" t="str">
        <f>'прил 3'!D41</f>
        <v>+80,0</v>
      </c>
      <c r="F40" s="7">
        <f>'прил 3'!E41</f>
        <v>80</v>
      </c>
    </row>
    <row r="41" spans="1:6" ht="32.25" customHeight="1" x14ac:dyDescent="0.25">
      <c r="A41" s="19" t="str">
        <f>'прил 3'!A42</f>
        <v>Реализация проектов развития общественной инфраструктуры, основанных на местных инициативах, за счет средств поступивших от юридических лиц</v>
      </c>
      <c r="B41" s="52">
        <v>791</v>
      </c>
      <c r="C41" s="17" t="str">
        <f>'прил 3'!B42</f>
        <v>30 2 02 S2473</v>
      </c>
      <c r="D41" s="17"/>
      <c r="E41" s="40" t="str">
        <f>'прил 3'!D42</f>
        <v>+80,0</v>
      </c>
      <c r="F41" s="7">
        <f>'прил 3'!E42</f>
        <v>80</v>
      </c>
    </row>
    <row r="42" spans="1:6" ht="32.25" customHeight="1" x14ac:dyDescent="0.25">
      <c r="A42" s="19" t="str">
        <f>'прил 3'!A43</f>
        <v>Закупка товаров, работ и услуг для государственных (муниципальных) нужд</v>
      </c>
      <c r="B42" s="52">
        <v>791</v>
      </c>
      <c r="C42" s="17" t="str">
        <f>'прил 3'!B43</f>
        <v>30 2 02 S2473</v>
      </c>
      <c r="D42" s="17">
        <f>D40</f>
        <v>200</v>
      </c>
      <c r="E42" s="40" t="str">
        <f>'прил 3'!D43</f>
        <v>+80,0</v>
      </c>
      <c r="F42" s="7">
        <f>'прил 3'!E43</f>
        <v>80</v>
      </c>
    </row>
    <row r="43" spans="1:6" ht="95.25" customHeight="1" x14ac:dyDescent="0.25">
      <c r="A43" s="83" t="s">
        <v>121</v>
      </c>
      <c r="B43" s="98">
        <v>791</v>
      </c>
      <c r="C43" s="17" t="s">
        <v>180</v>
      </c>
      <c r="D43" s="25"/>
      <c r="E43" s="102" t="str">
        <f>'прил 3'!D44</f>
        <v>+50,0</v>
      </c>
      <c r="F43" s="7">
        <f>F44</f>
        <v>50</v>
      </c>
    </row>
    <row r="44" spans="1:6" ht="32.25" customHeight="1" x14ac:dyDescent="0.25">
      <c r="A44" s="101" t="s">
        <v>27</v>
      </c>
      <c r="B44" s="98">
        <v>791</v>
      </c>
      <c r="C44" s="17" t="s">
        <v>180</v>
      </c>
      <c r="D44" s="17">
        <v>200</v>
      </c>
      <c r="E44" s="102" t="str">
        <f>'прил 3'!D45</f>
        <v>+50,0</v>
      </c>
      <c r="F44" s="7">
        <f>'прил 3'!E45</f>
        <v>50</v>
      </c>
    </row>
    <row r="45" spans="1:6" ht="75.75" customHeight="1" x14ac:dyDescent="0.25">
      <c r="A45" s="20" t="s">
        <v>158</v>
      </c>
      <c r="B45" s="14">
        <v>791</v>
      </c>
      <c r="C45" s="21" t="s">
        <v>108</v>
      </c>
      <c r="D45" s="21"/>
      <c r="E45" s="21" t="str">
        <f>'прил 3'!D46</f>
        <v>+2,0</v>
      </c>
      <c r="F45" s="12">
        <f>F46+F48+F52+F54</f>
        <v>2011.1</v>
      </c>
    </row>
    <row r="46" spans="1:6" ht="20.25" customHeight="1" x14ac:dyDescent="0.25">
      <c r="A46" s="19" t="s">
        <v>63</v>
      </c>
      <c r="B46" s="15">
        <v>791</v>
      </c>
      <c r="C46" s="17" t="s">
        <v>109</v>
      </c>
      <c r="D46" s="17"/>
      <c r="E46" s="40"/>
      <c r="F46" s="7">
        <f>F47</f>
        <v>636</v>
      </c>
    </row>
    <row r="47" spans="1:6" ht="64.5" customHeight="1" x14ac:dyDescent="0.25">
      <c r="A47" s="19" t="s">
        <v>24</v>
      </c>
      <c r="B47" s="15">
        <v>791</v>
      </c>
      <c r="C47" s="17" t="s">
        <v>109</v>
      </c>
      <c r="D47" s="17">
        <v>100</v>
      </c>
      <c r="E47" s="40"/>
      <c r="F47" s="7">
        <f>'прил 3'!E48</f>
        <v>636</v>
      </c>
    </row>
    <row r="48" spans="1:6" x14ac:dyDescent="0.25">
      <c r="A48" s="19" t="s">
        <v>26</v>
      </c>
      <c r="B48" s="15">
        <v>791</v>
      </c>
      <c r="C48" s="17" t="s">
        <v>112</v>
      </c>
      <c r="D48" s="17"/>
      <c r="E48" s="17" t="str">
        <f>'прил 3'!D49</f>
        <v>+2,5</v>
      </c>
      <c r="F48" s="7">
        <f>F49+F50+F51</f>
        <v>1265.5</v>
      </c>
    </row>
    <row r="49" spans="1:6" ht="68.25" customHeight="1" x14ac:dyDescent="0.25">
      <c r="A49" s="19" t="s">
        <v>24</v>
      </c>
      <c r="B49" s="15">
        <v>791</v>
      </c>
      <c r="C49" s="17" t="s">
        <v>110</v>
      </c>
      <c r="D49" s="17">
        <v>100</v>
      </c>
      <c r="E49" s="40"/>
      <c r="F49" s="7">
        <f>'прил 3'!E50</f>
        <v>562.79999999999995</v>
      </c>
    </row>
    <row r="50" spans="1:6" ht="27" customHeight="1" x14ac:dyDescent="0.25">
      <c r="A50" s="16" t="s">
        <v>51</v>
      </c>
      <c r="B50" s="15">
        <v>791</v>
      </c>
      <c r="C50" s="17" t="s">
        <v>110</v>
      </c>
      <c r="D50" s="17">
        <v>200</v>
      </c>
      <c r="E50" s="17" t="str">
        <f>'прил 3'!D51</f>
        <v>+27,4</v>
      </c>
      <c r="F50" s="7">
        <f>'прил 3'!E51</f>
        <v>697.5</v>
      </c>
    </row>
    <row r="51" spans="1:6" ht="22.5" customHeight="1" x14ac:dyDescent="0.25">
      <c r="A51" s="19" t="s">
        <v>28</v>
      </c>
      <c r="B51" s="15">
        <v>791</v>
      </c>
      <c r="C51" s="17" t="s">
        <v>110</v>
      </c>
      <c r="D51" s="17">
        <v>800</v>
      </c>
      <c r="E51" s="40" t="str">
        <f>'прил 3'!D52</f>
        <v>-24,9</v>
      </c>
      <c r="F51" s="7">
        <f>'прил 3'!E52</f>
        <v>5.2</v>
      </c>
    </row>
    <row r="52" spans="1:6" ht="20.25" customHeight="1" x14ac:dyDescent="0.25">
      <c r="A52" s="19" t="s">
        <v>30</v>
      </c>
      <c r="B52" s="15">
        <v>791</v>
      </c>
      <c r="C52" s="17" t="s">
        <v>113</v>
      </c>
      <c r="D52" s="17"/>
      <c r="E52" s="17"/>
      <c r="F52" s="7">
        <f>F53</f>
        <v>10</v>
      </c>
    </row>
    <row r="53" spans="1:6" ht="21" customHeight="1" x14ac:dyDescent="0.25">
      <c r="A53" s="19" t="s">
        <v>28</v>
      </c>
      <c r="B53" s="15">
        <v>791</v>
      </c>
      <c r="C53" s="17" t="s">
        <v>113</v>
      </c>
      <c r="D53" s="17">
        <v>800</v>
      </c>
      <c r="E53" s="17"/>
      <c r="F53" s="7">
        <f>'прил 3'!E54</f>
        <v>10</v>
      </c>
    </row>
    <row r="54" spans="1:6" ht="54" customHeight="1" x14ac:dyDescent="0.25">
      <c r="A54" s="19" t="s">
        <v>34</v>
      </c>
      <c r="B54" s="15">
        <v>791</v>
      </c>
      <c r="C54" s="17" t="s">
        <v>111</v>
      </c>
      <c r="D54" s="17"/>
      <c r="E54" s="17">
        <f>'прил 3'!D55</f>
        <v>-0.5</v>
      </c>
      <c r="F54" s="7">
        <f>F55+F56</f>
        <v>99.6</v>
      </c>
    </row>
    <row r="55" spans="1:6" ht="78" customHeight="1" x14ac:dyDescent="0.25">
      <c r="A55" s="19" t="s">
        <v>24</v>
      </c>
      <c r="B55" s="15">
        <v>791</v>
      </c>
      <c r="C55" s="17" t="s">
        <v>111</v>
      </c>
      <c r="D55" s="17">
        <v>100</v>
      </c>
      <c r="E55" s="17"/>
      <c r="F55" s="7">
        <f>'прил 3'!E56</f>
        <v>90.6</v>
      </c>
    </row>
    <row r="56" spans="1:6" ht="30" customHeight="1" x14ac:dyDescent="0.25">
      <c r="A56" s="19" t="s">
        <v>51</v>
      </c>
      <c r="B56" s="15">
        <v>791</v>
      </c>
      <c r="C56" s="17" t="s">
        <v>111</v>
      </c>
      <c r="D56" s="17">
        <v>200</v>
      </c>
      <c r="E56" s="17">
        <f>'прил 3'!D57</f>
        <v>-0.5</v>
      </c>
      <c r="F56" s="7">
        <f>'прил 3'!E57</f>
        <v>9</v>
      </c>
    </row>
    <row r="57" spans="1:6" ht="15.75" x14ac:dyDescent="0.25">
      <c r="A57" s="3"/>
    </row>
    <row r="58" spans="1:6" ht="15.75" x14ac:dyDescent="0.25">
      <c r="A58" s="3"/>
    </row>
    <row r="59" spans="1:6" x14ac:dyDescent="0.25">
      <c r="A59" s="5" t="s">
        <v>15</v>
      </c>
      <c r="B59" s="1"/>
      <c r="C59" s="1"/>
      <c r="D59" s="1"/>
      <c r="E59" s="1"/>
      <c r="F59" s="63" t="s">
        <v>156</v>
      </c>
    </row>
  </sheetData>
  <mergeCells count="8">
    <mergeCell ref="C5:F5"/>
    <mergeCell ref="A11:F11"/>
    <mergeCell ref="A14:A15"/>
    <mergeCell ref="B14:B15"/>
    <mergeCell ref="C14:C15"/>
    <mergeCell ref="D14:D15"/>
    <mergeCell ref="A12:F12"/>
    <mergeCell ref="E14:F14"/>
  </mergeCells>
  <printOptions horizontalCentered="1"/>
  <pageMargins left="1.1023622047244095" right="0.51181102362204722" top="0.74803149606299213" bottom="0.74803149606299213" header="0.31496062992125984" footer="0.31496062992125984"/>
  <pageSetup paperSize="9" scale="6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 1</vt:lpstr>
      <vt:lpstr>прил2</vt:lpstr>
      <vt:lpstr>прил 3</vt:lpstr>
      <vt:lpstr>прил 4</vt:lpstr>
      <vt:lpstr>прил2!Область_печати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2021-09-03T05:29:46Z</dcterms:modified>
</cp:coreProperties>
</file>